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#_My Work Web Station\gestormunicipal.online\public_html\workstation.app.br\donaeuzebia.mg.gov.br\licitacao\arquivos\2021\PROC. 067\067.2021\"/>
    </mc:Choice>
  </mc:AlternateContent>
  <bookViews>
    <workbookView xWindow="-120" yWindow="-120" windowWidth="20730" windowHeight="11160"/>
  </bookViews>
  <sheets>
    <sheet name="PLANILHA" sheetId="1" r:id="rId1"/>
  </sheets>
  <definedNames>
    <definedName name="_xlnm.Print_Area" localSheetId="0">PLANILHA!$A$1:$J$37</definedName>
  </definedNames>
  <calcPr calcId="152511"/>
</workbook>
</file>

<file path=xl/calcChain.xml><?xml version="1.0" encoding="utf-8"?>
<calcChain xmlns="http://schemas.openxmlformats.org/spreadsheetml/2006/main">
  <c r="I26" i="1" l="1"/>
  <c r="J26" i="1" s="1"/>
  <c r="I21" i="1"/>
  <c r="J21" i="1" s="1"/>
  <c r="I20" i="1"/>
  <c r="J20" i="1" s="1"/>
  <c r="I16" i="1"/>
  <c r="J16" i="1" s="1"/>
  <c r="G17" i="1"/>
  <c r="I27" i="1"/>
  <c r="J27" i="1" s="1"/>
  <c r="I25" i="1"/>
  <c r="J25" i="1" s="1"/>
  <c r="I24" i="1"/>
  <c r="J24" i="1" s="1"/>
  <c r="I22" i="1"/>
  <c r="J22" i="1" s="1"/>
  <c r="I18" i="1"/>
  <c r="J18" i="1" s="1"/>
  <c r="I14" i="1"/>
  <c r="J14" i="1" s="1"/>
  <c r="I12" i="1"/>
  <c r="J12" i="1" s="1"/>
  <c r="I11" i="1"/>
  <c r="J11" i="1" s="1"/>
  <c r="I10" i="1"/>
  <c r="J10" i="1" s="1"/>
  <c r="I8" i="1"/>
  <c r="J8" i="1" s="1"/>
  <c r="I7" i="1"/>
  <c r="J7" i="1" s="1"/>
  <c r="I17" i="1" l="1"/>
  <c r="J17" i="1" s="1"/>
  <c r="J15" i="1" s="1"/>
  <c r="G23" i="1"/>
  <c r="I23" i="1" s="1"/>
  <c r="J23" i="1" s="1"/>
  <c r="J19" i="1" s="1"/>
  <c r="I13" i="1"/>
  <c r="J13" i="1" s="1"/>
  <c r="J9" i="1" s="1"/>
  <c r="J6" i="1"/>
  <c r="J28" i="1" l="1"/>
</calcChain>
</file>

<file path=xl/sharedStrings.xml><?xml version="1.0" encoding="utf-8"?>
<sst xmlns="http://schemas.openxmlformats.org/spreadsheetml/2006/main" count="146" uniqueCount="95">
  <si>
    <t>MUNICÍPIO / UF</t>
  </si>
  <si>
    <t>BDI 1</t>
  </si>
  <si>
    <t>BDI 2</t>
  </si>
  <si>
    <t>BDI 3</t>
  </si>
  <si>
    <t>29,35%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</si>
  <si>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</si>
  <si>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</si>
  <si>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</si>
  <si>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</si>
  <si>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</si>
  <si>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</si>
  <si>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</si>
  <si>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
(%)</t>
  </si>
  <si>
    <t>Preço Unitário (com BDI) (R$)</t>
  </si>
  <si>
    <t>Preço Total
(R$)</t>
  </si>
  <si>
    <t>1.</t>
  </si>
  <si>
    <t>SINAPI</t>
  </si>
  <si>
    <t>1.1.</t>
  </si>
  <si>
    <t>Instalações Preliminares</t>
  </si>
  <si>
    <t>M2</t>
  </si>
  <si>
    <t>1.2.</t>
  </si>
  <si>
    <t>Infraestrutura</t>
  </si>
  <si>
    <t>1.2.1.</t>
  </si>
  <si>
    <t>M3</t>
  </si>
  <si>
    <t>1.2.2.</t>
  </si>
  <si>
    <t>97916</t>
  </si>
  <si>
    <t>TRANSPORTE COM CAMINHÃO BASCULANTE DE 6 M3, EM VIA URBANA EM LEITO NATURAL (UNIDADE: TXKM). AF_01/2018</t>
  </si>
  <si>
    <t>TXKM</t>
  </si>
  <si>
    <t>96534</t>
  </si>
  <si>
    <t>Composição</t>
  </si>
  <si>
    <t>001</t>
  </si>
  <si>
    <t>CONCRETO USINADO, 35 MPA, BOMBEADO - LANÇAMENTO, ADENSAMENTO E ACABAMENTO</t>
  </si>
  <si>
    <t>92794</t>
  </si>
  <si>
    <t>CORTE E DOBRA DE AÇO CA-50, DIÂMETRO DE 10,0 MM, UTILIZADO EM ESTRUTURAS DIVERSAS, EXCETO LAJES. AF_12/2015</t>
  </si>
  <si>
    <t>KG</t>
  </si>
  <si>
    <t>M</t>
  </si>
  <si>
    <t>1.3.</t>
  </si>
  <si>
    <t>Mesoestrutura</t>
  </si>
  <si>
    <t>004</t>
  </si>
  <si>
    <t>92795</t>
  </si>
  <si>
    <t>CORTE E DOBRA DE AÇO CA-50, DIÂMETRO DE 12,5 MM, UTILIZADO EM ESTRUTURAS DIVERSAS, EXCETO LAJES. AF_12/2015</t>
  </si>
  <si>
    <t>1.4.</t>
  </si>
  <si>
    <t>Superestrutura</t>
  </si>
  <si>
    <t>002</t>
  </si>
  <si>
    <t>CJ</t>
  </si>
  <si>
    <t>003</t>
  </si>
  <si>
    <t>92793</t>
  </si>
  <si>
    <t>CORTE E DOBRA DE AÇO CA-50, DIÂMETRO DE 8,0 MM, UTILIZADO EM ESTRUTURAS DIVERSAS, EXCETO LAJES. AF_12/2015</t>
  </si>
  <si>
    <t>005</t>
  </si>
  <si>
    <t>GUARDA-CORPO DE AÇO GALVANIZADO DE 1,10 M DE ALTURA, MONTANTES TUBULARES DE 3" ESPAÇADOS DE 1,20 M, TRAVESSA SUPERIOR DE 3", TRAVESSAS INTERMEDIÁRIAS FORMADAS POR 3 TUBOS DE 1 1/2" ESPAÇADAS DE 27,5 CM, FIXADO COM CHUMBADOR MECÂNICO</t>
  </si>
  <si>
    <t>89509</t>
  </si>
  <si>
    <t>TUBO PVC, SÉRIE R, ÁGUA PLUVIAL, DN 50 MM, FORNECIDO E INSTALADO EM RAMAL DE ENCAMINHAMENTO. AF_12/2014</t>
  </si>
  <si>
    <t xml:space="preserve">CONSTRUÇÃO DE PONTE                                                                        </t>
  </si>
  <si>
    <t>VALOR TOTAL (R$):</t>
  </si>
  <si>
    <t>CONTRATANTE:</t>
  </si>
  <si>
    <t>97629</t>
  </si>
  <si>
    <t>DEMOLIÇÃO DE LAJES, DE FORMA MECANIZADA COM MARTELETE, SEM REAPROVEITAMENTO . AF_122017</t>
  </si>
  <si>
    <t>FABRICAÇÃO DE FORMA PARA PEGÕES E CORTINAS, EM MADEIRA SERRADA, E = 25 MM</t>
  </si>
  <si>
    <t>FABRICAÇÃO DE FORMA PARA TABULEIRO DE PONTE, EM MADEIRA SERRADA, E = 25 MM</t>
  </si>
  <si>
    <t>DONA EUZÉBIA</t>
  </si>
  <si>
    <t>CONSTRUÇÃO DE PONTE NO MUNICÍPIO DE DONA EUZÉBIA</t>
  </si>
  <si>
    <t>PREFEITURA MUNICIPAL DE DONA EUZÉBIA</t>
  </si>
  <si>
    <t>ESTRUTURA METÁLICA EM AÇO ESTRUTURAL, 2 PERFIS LAMINADOS W610X140, INCLUSO 3 TRANSVERSINAS W250X22,30 CONECTORES E PARAFUSOS - TRANSPORTE E MONTAGEM</t>
  </si>
  <si>
    <t>FABRICAÇÃO, MONTAGEM E DESMONTAGEM DE FORMA PARA BLOCO DE COROAMENTO, EM MADEIRA SERRADA, E=25 MM, 4 UTILIZAÇÕES. AF_06/2017</t>
  </si>
  <si>
    <t>1.4.3</t>
  </si>
  <si>
    <t>1.4.1</t>
  </si>
  <si>
    <t>1.4.2</t>
  </si>
  <si>
    <t>1.4.4</t>
  </si>
  <si>
    <t>1.4.5</t>
  </si>
  <si>
    <t>1.4.6</t>
  </si>
  <si>
    <t>1.4.7</t>
  </si>
  <si>
    <t>1.4.8</t>
  </si>
  <si>
    <t>1.3.3</t>
  </si>
  <si>
    <t>1.3.2</t>
  </si>
  <si>
    <t>1.3.1</t>
  </si>
  <si>
    <t>1.2.5</t>
  </si>
  <si>
    <t>1.2.4</t>
  </si>
  <si>
    <t>1.2.3</t>
  </si>
  <si>
    <t>1.1.2</t>
  </si>
  <si>
    <t>1.1.1</t>
  </si>
  <si>
    <t>OBRA:</t>
  </si>
  <si>
    <t xml:space="preserve">Engenheiro Fiscal: </t>
  </si>
  <si>
    <t xml:space="preserve">                 ERNANE RODRIGO THEZA</t>
  </si>
  <si>
    <t xml:space="preserve">               Manoel Franklin Rodrigues</t>
  </si>
  <si>
    <t xml:space="preserve">                CPF: 600.763.647-04</t>
  </si>
  <si>
    <t xml:space="preserve">                  Prefeito Municipal</t>
  </si>
  <si>
    <t xml:space="preserve">Prefeitura: </t>
  </si>
  <si>
    <t xml:space="preserve">                 Engenheiro Civil - CREA-MG 82976/D</t>
  </si>
  <si>
    <t>PLANILHA ORÇAMENTÁRIA REALINHADA COMPLETA</t>
  </si>
  <si>
    <t>PLACA DE OBRA (PARA CONSTRUCAO CIVIL) EM CHAPA GALVANIZADA *N. 22*, ADESIVADA, DE *2,0 X 1,125* M</t>
  </si>
  <si>
    <t>ESCAVAÇÃO, CARGA, DESCARGA, ESPALHAMENTO E TRANSPORTE DE MATERIAL DE 1ª CATEGORIA, COM CAMINHÃO. DISTÂNCIA MÉDIA DE TRANSPORTE DE 801 A 1.000 M</t>
  </si>
  <si>
    <t>RO-40152</t>
  </si>
  <si>
    <t>SETOP</t>
  </si>
  <si>
    <t>ESCORAMENTO DE FÔRMAS DE LAJE EM MADEIRA NÃO APARELHADA, PÉ-DIREITO SIMPLES, INCLUSO TRAVAMENTO, 4 UTILIZAÇÕES. AF_09/2020</t>
  </si>
  <si>
    <t>101792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</si>
</sst>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&quot;R$ &quot;* #,##0.00_-;&quot;-R$ &quot;* #,##0.00_-;_-&quot;R$ &quot;* \-??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i/>
      <sz val="12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8"/>
      <name val="Arial"/>
      <family val="2"/>
    </font>
    <font>
      <sz val="10"/>
      <color theme="4"/>
      <name val="Arial"/>
      <family val="2"/>
    </font>
    <font>
      <sz val="10"/>
      <name val="Courier New"/>
      <family val="3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166" fontId="1" fillId="0" borderId="0" applyFill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1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164" fontId="1" fillId="0" borderId="0" applyFill="0" applyBorder="0" applyAlignment="0" applyProtection="0"/>
    <xf numFmtId="165" fontId="1" fillId="0" borderId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0" fontId="22" fillId="0" borderId="0" xfId="0" applyFont="1"/>
    <xf numFmtId="0" fontId="22" fillId="0" borderId="0" xfId="0" applyFont="1" applyBorder="1"/>
    <xf numFmtId="0" fontId="24" fillId="0" borderId="0" xfId="0" applyFont="1"/>
    <xf numFmtId="0" fontId="22" fillId="0" borderId="0" xfId="0" applyFont="1" applyAlignment="1"/>
    <xf numFmtId="0" fontId="26" fillId="0" borderId="0" xfId="0" applyFont="1"/>
    <xf numFmtId="0" fontId="27" fillId="0" borderId="0" xfId="0" applyFont="1"/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11" xfId="36" applyFont="1" applyFill="1" applyBorder="1" applyAlignment="1" applyProtection="1">
      <alignment vertical="center"/>
    </xf>
    <xf numFmtId="0" fontId="20" fillId="0" borderId="11" xfId="36" applyFont="1" applyFill="1" applyBorder="1" applyAlignment="1" applyProtection="1">
      <alignment horizontal="center" vertical="center"/>
    </xf>
    <xf numFmtId="0" fontId="29" fillId="0" borderId="15" xfId="0" applyFont="1" applyBorder="1" applyAlignment="1">
      <alignment horizontal="left" vertical="center" wrapText="1"/>
    </xf>
    <xf numFmtId="0" fontId="1" fillId="0" borderId="15" xfId="35" applyNumberFormat="1" applyFont="1" applyFill="1" applyBorder="1" applyAlignment="1">
      <alignment vertical="center" wrapText="1" shrinkToFit="1"/>
    </xf>
    <xf numFmtId="49" fontId="1" fillId="0" borderId="15" xfId="35" applyNumberFormat="1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center"/>
    </xf>
    <xf numFmtId="0" fontId="1" fillId="0" borderId="15" xfId="35" applyNumberFormat="1" applyFont="1" applyFill="1" applyBorder="1" applyAlignment="1" applyProtection="1">
      <alignment horizontal="center" vertical="center" wrapText="1"/>
      <protection locked="0"/>
    </xf>
    <xf numFmtId="165" fontId="1" fillId="0" borderId="15" xfId="50" applyNumberFormat="1" applyFont="1" applyFill="1" applyBorder="1" applyAlignment="1" applyProtection="1">
      <alignment vertical="center" shrinkToFit="1"/>
    </xf>
    <xf numFmtId="165" fontId="1" fillId="0" borderId="15" xfId="50" applyFont="1" applyFill="1" applyBorder="1" applyAlignment="1" applyProtection="1">
      <alignment vertical="center" wrapText="1"/>
      <protection locked="0"/>
    </xf>
    <xf numFmtId="10" fontId="1" fillId="0" borderId="15" xfId="39" applyNumberFormat="1" applyFont="1" applyFill="1" applyBorder="1" applyAlignment="1" applyProtection="1">
      <alignment horizontal="center" vertical="center" wrapText="1"/>
      <protection locked="0"/>
    </xf>
    <xf numFmtId="165" fontId="1" fillId="0" borderId="15" xfId="50" applyNumberFormat="1" applyFont="1" applyFill="1" applyBorder="1" applyAlignment="1" applyProtection="1">
      <alignment horizontal="center" vertical="center" shrinkToFit="1"/>
    </xf>
    <xf numFmtId="0" fontId="29" fillId="0" borderId="15" xfId="35" applyNumberFormat="1" applyFont="1" applyFill="1" applyBorder="1" applyAlignment="1" applyProtection="1">
      <alignment horizontal="left" vertical="center" wrapText="1"/>
      <protection locked="0"/>
    </xf>
    <xf numFmtId="0" fontId="1" fillId="0" borderId="10" xfId="33" applyFont="1" applyFill="1" applyBorder="1" applyAlignment="1" applyProtection="1">
      <alignment vertical="center" wrapText="1"/>
    </xf>
    <xf numFmtId="0" fontId="1" fillId="0" borderId="10" xfId="33" applyFont="1" applyFill="1" applyBorder="1" applyAlignment="1" applyProtection="1">
      <alignment horizontal="center" vertical="center" wrapText="1"/>
    </xf>
    <xf numFmtId="10" fontId="1" fillId="0" borderId="10" xfId="33" applyNumberFormat="1" applyFont="1" applyFill="1" applyBorder="1" applyAlignment="1" applyProtection="1">
      <alignment horizontal="center" vertical="center" wrapText="1"/>
    </xf>
    <xf numFmtId="0" fontId="20" fillId="0" borderId="15" xfId="35" applyFont="1" applyFill="1" applyBorder="1" applyAlignment="1" applyProtection="1">
      <alignment horizontal="center" vertical="center" wrapText="1"/>
    </xf>
    <xf numFmtId="0" fontId="20" fillId="0" borderId="15" xfId="35" applyFont="1" applyFill="1" applyBorder="1" applyAlignment="1" applyProtection="1">
      <alignment horizontal="center" vertical="center"/>
    </xf>
    <xf numFmtId="0" fontId="20" fillId="0" borderId="15" xfId="35" applyNumberFormat="1" applyFont="1" applyFill="1" applyBorder="1" applyAlignment="1">
      <alignment vertical="center" wrapText="1" shrinkToFit="1"/>
    </xf>
    <xf numFmtId="49" fontId="20" fillId="0" borderId="15" xfId="35" applyNumberFormat="1" applyFont="1" applyFill="1" applyBorder="1" applyAlignment="1" applyProtection="1">
      <alignment vertical="center" wrapText="1"/>
      <protection locked="0"/>
    </xf>
    <xf numFmtId="0" fontId="20" fillId="0" borderId="15" xfId="35" applyNumberFormat="1" applyFont="1" applyFill="1" applyBorder="1" applyAlignment="1" applyProtection="1">
      <alignment vertical="center" wrapText="1"/>
      <protection locked="0"/>
    </xf>
    <xf numFmtId="0" fontId="20" fillId="0" borderId="15" xfId="35" applyNumberFormat="1" applyFont="1" applyFill="1" applyBorder="1" applyAlignment="1" applyProtection="1">
      <alignment horizontal="center" vertical="center" wrapText="1"/>
      <protection locked="0"/>
    </xf>
    <xf numFmtId="165" fontId="20" fillId="0" borderId="15" xfId="50" applyNumberFormat="1" applyFont="1" applyFill="1" applyBorder="1" applyAlignment="1" applyProtection="1">
      <alignment vertical="center" shrinkToFit="1"/>
    </xf>
    <xf numFmtId="165" fontId="20" fillId="0" borderId="15" xfId="50" applyFont="1" applyFill="1" applyBorder="1" applyAlignment="1" applyProtection="1">
      <alignment vertical="center" wrapText="1"/>
      <protection locked="0"/>
    </xf>
    <xf numFmtId="10" fontId="20" fillId="0" borderId="15" xfId="39" applyNumberFormat="1" applyFont="1" applyFill="1" applyBorder="1" applyAlignment="1" applyProtection="1">
      <alignment horizontal="center" vertical="center" wrapText="1"/>
      <protection locked="0"/>
    </xf>
    <xf numFmtId="165" fontId="20" fillId="0" borderId="15" xfId="50" applyNumberFormat="1" applyFont="1" applyFill="1" applyBorder="1" applyAlignment="1" applyProtection="1">
      <alignment horizontal="center" vertical="center" shrinkToFit="1"/>
    </xf>
    <xf numFmtId="49" fontId="20" fillId="0" borderId="15" xfId="35" applyNumberFormat="1" applyFont="1" applyFill="1" applyBorder="1" applyAlignment="1" applyProtection="1">
      <alignment horizontal="center" vertical="center" wrapText="1"/>
      <protection locked="0"/>
    </xf>
    <xf numFmtId="0" fontId="20" fillId="0" borderId="15" xfId="35" applyNumberFormat="1" applyFont="1" applyFill="1" applyBorder="1" applyAlignment="1" applyProtection="1">
      <alignment horizontal="left" vertical="center" wrapText="1"/>
      <protection locked="0"/>
    </xf>
    <xf numFmtId="0" fontId="26" fillId="0" borderId="15" xfId="0" applyFont="1" applyBorder="1" applyAlignment="1">
      <alignment horizontal="center" vertical="center"/>
    </xf>
    <xf numFmtId="0" fontId="26" fillId="0" borderId="15" xfId="0" applyFont="1" applyBorder="1" applyAlignment="1">
      <alignment horizontal="right" vertical="center"/>
    </xf>
    <xf numFmtId="0" fontId="30" fillId="0" borderId="15" xfId="0" applyFont="1" applyBorder="1" applyAlignment="1">
      <alignment horizontal="center" vertical="center"/>
    </xf>
    <xf numFmtId="43" fontId="21" fillId="17" borderId="15" xfId="35" applyNumberFormat="1" applyFont="1" applyFill="1" applyBorder="1" applyAlignment="1">
      <alignment vertical="center"/>
    </xf>
    <xf numFmtId="0" fontId="1" fillId="0" borderId="15" xfId="35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7" xfId="33" applyFont="1" applyFill="1" applyBorder="1" applyAlignment="1" applyProtection="1">
      <alignment horizontal="left" vertical="center" wrapText="1"/>
    </xf>
    <xf numFmtId="0" fontId="1" fillId="0" borderId="18" xfId="33" applyFont="1" applyFill="1" applyBorder="1" applyAlignment="1" applyProtection="1">
      <alignment horizontal="left" vertical="center" wrapText="1"/>
    </xf>
    <xf numFmtId="0" fontId="20" fillId="0" borderId="11" xfId="36" applyFont="1" applyFill="1" applyBorder="1" applyAlignment="1" applyProtection="1">
      <alignment horizontal="left" vertical="center"/>
    </xf>
    <xf numFmtId="0" fontId="20" fillId="0" borderId="16" xfId="33" applyFont="1" applyFill="1" applyBorder="1" applyAlignment="1" applyProtection="1">
      <alignment horizontal="left" vertical="center" wrapText="1"/>
    </xf>
    <xf numFmtId="0" fontId="20" fillId="0" borderId="0" xfId="33" applyFont="1" applyFill="1" applyBorder="1" applyAlignment="1" applyProtection="1">
      <alignment horizontal="left" vertical="center" wrapText="1"/>
    </xf>
    <xf numFmtId="0" fontId="20" fillId="0" borderId="10" xfId="33" applyFont="1" applyFill="1" applyBorder="1" applyAlignment="1" applyProtection="1">
      <alignment horizontal="left" vertical="center" wrapText="1"/>
    </xf>
    <xf numFmtId="0" fontId="21" fillId="17" borderId="15" xfId="35" applyFont="1" applyFill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8" fillId="0" borderId="12" xfId="35" applyFont="1" applyBorder="1" applyAlignment="1">
      <alignment horizontal="center" vertical="center" wrapText="1"/>
    </xf>
    <xf numFmtId="0" fontId="28" fillId="0" borderId="13" xfId="35" applyFont="1" applyBorder="1" applyAlignment="1">
      <alignment horizontal="center" vertical="center" wrapText="1"/>
    </xf>
    <xf numFmtId="0" fontId="28" fillId="0" borderId="14" xfId="35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1" fillId="0" borderId="15" xfId="35" applyFont="1" applyFill="1" applyBorder="1" applyAlignment="1">
      <alignment vertical="center"/>
    </xf>
    <xf numFmtId="0" fontId="22" fillId="0" borderId="15" xfId="0" applyFont="1" applyBorder="1"/>
  </cellXfs>
  <cellStyles count="51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Ênfase1 2" xfId="23"/>
    <cellStyle name="Ênfase2 2" xfId="24"/>
    <cellStyle name="Ênfase3 2" xfId="25"/>
    <cellStyle name="Ênfase4 2" xfId="26"/>
    <cellStyle name="Ênfase5 2" xfId="27"/>
    <cellStyle name="Ênfase6 2" xfId="28"/>
    <cellStyle name="Entrada 2" xfId="29"/>
    <cellStyle name="Incorreto 2" xfId="30"/>
    <cellStyle name="Moeda 2" xfId="31"/>
    <cellStyle name="Neutra 2" xfId="32"/>
    <cellStyle name="Normal" xfId="0" builtinId="0"/>
    <cellStyle name="Normal 2" xfId="33"/>
    <cellStyle name="Normal 3" xfId="34"/>
    <cellStyle name="Normal 4" xfId="35"/>
    <cellStyle name="Normal_FICHA DE VERIFICAÇÃO PRELIMINAR - Plano R" xfId="36"/>
    <cellStyle name="Nota 2" xfId="37"/>
    <cellStyle name="Porcentagem 2" xfId="38"/>
    <cellStyle name="Porcentagem 3" xfId="39"/>
    <cellStyle name="Saída 2" xfId="40"/>
    <cellStyle name="Texto de Aviso 2" xfId="41"/>
    <cellStyle name="Texto Explicativo 2" xfId="42"/>
    <cellStyle name="Título 1 2" xfId="43"/>
    <cellStyle name="Título 2 2" xfId="44"/>
    <cellStyle name="Título 3 2" xfId="45"/>
    <cellStyle name="Título 4 2" xfId="46"/>
    <cellStyle name="Título 5" xfId="47"/>
    <cellStyle name="Total 2" xfId="48"/>
    <cellStyle name="Vírgula 2" xfId="49"/>
    <cellStyle name="Vírgula 3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8"/>
  <sheetViews>
    <sheetView showGridLines="0" tabSelected="1" view="pageLayout" topLeftCell="D1" zoomScaleNormal="75" workbookViewId="0">
      <selection activeCell="D39" sqref="D39"/>
    </sheetView>
  </sheetViews>
  <sheetFormatPr defaultColWidth="50" defaultRowHeight="15" x14ac:dyDescent="0.25"/>
  <cols>
    <col min="1" max="3" width="13.28515625" style="1" customWidth="1"/>
    <col min="4" max="4" width="83.5703125" style="1" bestFit="1" customWidth="1"/>
    <col min="5" max="9" width="13.7109375" style="1" customWidth="1"/>
    <col min="10" max="10" width="17.140625" style="1" bestFit="1" customWidth="1"/>
    <col min="11" max="16384" width="50" style="1"/>
  </cols>
  <sheetData>
    <row r="1" spans="1:11" ht="24" thickBot="1" x14ac:dyDescent="0.3">
      <c r="A1" s="52" t="s">
        <v>88</v>
      </c>
      <c r="B1" s="53"/>
      <c r="C1" s="53"/>
      <c r="D1" s="53"/>
      <c r="E1" s="53"/>
      <c r="F1" s="53"/>
      <c r="G1" s="53"/>
      <c r="H1" s="53"/>
      <c r="I1" s="53"/>
      <c r="J1" s="54"/>
      <c r="K1" s="9"/>
    </row>
    <row r="2" spans="1:11" x14ac:dyDescent="0.25">
      <c r="A2" s="45" t="s">
        <v>54</v>
      </c>
      <c r="B2" s="45"/>
      <c r="C2" s="45"/>
      <c r="D2" s="10" t="s">
        <v>80</v>
      </c>
      <c r="E2" s="45" t="s">
        <v>0</v>
      </c>
      <c r="F2" s="45"/>
      <c r="G2" s="45"/>
      <c r="H2" s="11" t="s">
        <v>1</v>
      </c>
      <c r="I2" s="11" t="s">
        <v>2</v>
      </c>
      <c r="J2" s="11" t="s">
        <v>3</v>
      </c>
      <c r="K2" s="9"/>
    </row>
    <row r="3" spans="1:11" ht="26.25" customHeight="1" x14ac:dyDescent="0.25">
      <c r="A3" s="46" t="s">
        <v>61</v>
      </c>
      <c r="B3" s="47"/>
      <c r="C3" s="48"/>
      <c r="D3" s="22" t="s">
        <v>60</v>
      </c>
      <c r="E3" s="43" t="s">
        <v>59</v>
      </c>
      <c r="F3" s="43"/>
      <c r="G3" s="44"/>
      <c r="H3" s="23" t="s">
        <v>4</v>
      </c>
      <c r="I3" s="24">
        <v>0.25</v>
      </c>
      <c r="J3" s="24">
        <v>0.20349999999999999</v>
      </c>
      <c r="K3" s="9"/>
    </row>
    <row r="4" spans="1:11" ht="38.25" x14ac:dyDescent="0.25">
      <c r="A4" s="25" t="s">
        <v>5</v>
      </c>
      <c r="B4" s="25" t="s">
        <v>6</v>
      </c>
      <c r="C4" s="25" t="s">
        <v>7</v>
      </c>
      <c r="D4" s="25" t="s">
        <v>8</v>
      </c>
      <c r="E4" s="26" t="s">
        <v>9</v>
      </c>
      <c r="F4" s="25" t="s">
        <v>10</v>
      </c>
      <c r="G4" s="25" t="s">
        <v>11</v>
      </c>
      <c r="H4" s="25" t="s">
        <v>12</v>
      </c>
      <c r="I4" s="25" t="s">
        <v>13</v>
      </c>
      <c r="J4" s="25" t="s">
        <v>14</v>
      </c>
      <c r="K4" s="9"/>
    </row>
    <row r="5" spans="1:11" x14ac:dyDescent="0.25">
      <c r="A5" s="27" t="s">
        <v>15</v>
      </c>
      <c r="B5" s="28"/>
      <c r="C5" s="28"/>
      <c r="D5" s="29" t="s">
        <v>52</v>
      </c>
      <c r="E5" s="30"/>
      <c r="F5" s="31"/>
      <c r="G5" s="32"/>
      <c r="H5" s="33"/>
      <c r="I5" s="31"/>
      <c r="J5" s="34"/>
      <c r="K5" s="9"/>
    </row>
    <row r="6" spans="1:11" x14ac:dyDescent="0.25">
      <c r="A6" s="27" t="s">
        <v>17</v>
      </c>
      <c r="B6" s="35"/>
      <c r="C6" s="35"/>
      <c r="D6" s="36" t="s">
        <v>18</v>
      </c>
      <c r="E6" s="30"/>
      <c r="F6" s="31"/>
      <c r="G6" s="32"/>
      <c r="H6" s="33"/>
      <c r="I6" s="31"/>
      <c r="J6" s="34">
        <f>SUM(J7:J8)</f>
        <v>2417.46</v>
      </c>
      <c r="K6" s="9"/>
    </row>
    <row r="7" spans="1:11" ht="25.5" x14ac:dyDescent="0.25">
      <c r="A7" s="13" t="s">
        <v>79</v>
      </c>
      <c r="B7" s="14" t="s">
        <v>16</v>
      </c>
      <c r="C7" s="15">
        <v>4813</v>
      </c>
      <c r="D7" s="12" t="s">
        <v>89</v>
      </c>
      <c r="E7" s="16" t="s">
        <v>19</v>
      </c>
      <c r="F7" s="17">
        <v>2.25</v>
      </c>
      <c r="G7" s="18">
        <v>370</v>
      </c>
      <c r="H7" s="19" t="s">
        <v>1</v>
      </c>
      <c r="I7" s="17">
        <f>ROUND(G7*1.2935,2)</f>
        <v>478.6</v>
      </c>
      <c r="J7" s="20">
        <f>ROUND(F7*I7,2)</f>
        <v>1076.8499999999999</v>
      </c>
      <c r="K7" s="9"/>
    </row>
    <row r="8" spans="1:11" ht="25.5" x14ac:dyDescent="0.25">
      <c r="A8" s="13" t="s">
        <v>78</v>
      </c>
      <c r="B8" s="14" t="s">
        <v>16</v>
      </c>
      <c r="C8" s="14" t="s">
        <v>55</v>
      </c>
      <c r="D8" s="21" t="s">
        <v>56</v>
      </c>
      <c r="E8" s="16" t="s">
        <v>23</v>
      </c>
      <c r="F8" s="17">
        <v>11.55</v>
      </c>
      <c r="G8" s="18">
        <v>89.73</v>
      </c>
      <c r="H8" s="19" t="s">
        <v>1</v>
      </c>
      <c r="I8" s="17">
        <f>ROUND(G8*1.2935,2)</f>
        <v>116.07</v>
      </c>
      <c r="J8" s="20">
        <f>ROUND(F8*I8,2)</f>
        <v>1340.61</v>
      </c>
      <c r="K8" s="9"/>
    </row>
    <row r="9" spans="1:11" x14ac:dyDescent="0.25">
      <c r="A9" s="27" t="s">
        <v>20</v>
      </c>
      <c r="B9" s="35"/>
      <c r="C9" s="35"/>
      <c r="D9" s="36" t="s">
        <v>21</v>
      </c>
      <c r="E9" s="30"/>
      <c r="F9" s="31"/>
      <c r="G9" s="32"/>
      <c r="H9" s="33"/>
      <c r="I9" s="31"/>
      <c r="J9" s="34">
        <f>SUM(J10:J14)</f>
        <v>59321.19</v>
      </c>
      <c r="K9" s="9"/>
    </row>
    <row r="10" spans="1:11" ht="25.5" x14ac:dyDescent="0.25">
      <c r="A10" s="13" t="s">
        <v>22</v>
      </c>
      <c r="B10" s="14" t="s">
        <v>92</v>
      </c>
      <c r="C10" s="37" t="s">
        <v>91</v>
      </c>
      <c r="D10" s="12" t="s">
        <v>90</v>
      </c>
      <c r="E10" s="16" t="s">
        <v>23</v>
      </c>
      <c r="F10" s="17">
        <v>320</v>
      </c>
      <c r="G10" s="38">
        <v>5.07</v>
      </c>
      <c r="H10" s="19" t="s">
        <v>1</v>
      </c>
      <c r="I10" s="17">
        <f t="shared" ref="I10:I14" si="0">ROUND(G10*1.2935,2)</f>
        <v>6.56</v>
      </c>
      <c r="J10" s="20">
        <f t="shared" ref="J10:J14" si="1">ROUND(F10*I10,2)</f>
        <v>2099.1999999999998</v>
      </c>
      <c r="K10" s="9"/>
    </row>
    <row r="11" spans="1:11" ht="25.5" x14ac:dyDescent="0.25">
      <c r="A11" s="13" t="s">
        <v>24</v>
      </c>
      <c r="B11" s="14" t="s">
        <v>16</v>
      </c>
      <c r="C11" s="14" t="s">
        <v>25</v>
      </c>
      <c r="D11" s="21" t="s">
        <v>26</v>
      </c>
      <c r="E11" s="16" t="s">
        <v>27</v>
      </c>
      <c r="F11" s="17">
        <v>640</v>
      </c>
      <c r="G11" s="18">
        <v>1.63</v>
      </c>
      <c r="H11" s="19" t="s">
        <v>1</v>
      </c>
      <c r="I11" s="17">
        <f t="shared" si="0"/>
        <v>2.11</v>
      </c>
      <c r="J11" s="20">
        <f t="shared" si="1"/>
        <v>1350.4</v>
      </c>
      <c r="K11" s="9"/>
    </row>
    <row r="12" spans="1:11" ht="25.5" x14ac:dyDescent="0.25">
      <c r="A12" s="13" t="s">
        <v>77</v>
      </c>
      <c r="B12" s="14" t="s">
        <v>16</v>
      </c>
      <c r="C12" s="14" t="s">
        <v>28</v>
      </c>
      <c r="D12" s="21" t="s">
        <v>63</v>
      </c>
      <c r="E12" s="16" t="s">
        <v>19</v>
      </c>
      <c r="F12" s="17">
        <v>45.36</v>
      </c>
      <c r="G12" s="18">
        <v>93.33</v>
      </c>
      <c r="H12" s="19" t="s">
        <v>1</v>
      </c>
      <c r="I12" s="17">
        <f t="shared" si="0"/>
        <v>120.72</v>
      </c>
      <c r="J12" s="20">
        <f t="shared" si="1"/>
        <v>5475.86</v>
      </c>
    </row>
    <row r="13" spans="1:11" ht="25.5" x14ac:dyDescent="0.25">
      <c r="A13" s="13" t="s">
        <v>76</v>
      </c>
      <c r="B13" s="14" t="s">
        <v>29</v>
      </c>
      <c r="C13" s="14" t="s">
        <v>30</v>
      </c>
      <c r="D13" s="21" t="s">
        <v>31</v>
      </c>
      <c r="E13" s="16" t="s">
        <v>23</v>
      </c>
      <c r="F13" s="17">
        <v>39.450000000000003</v>
      </c>
      <c r="G13" s="18">
        <v>470.54</v>
      </c>
      <c r="H13" s="19" t="s">
        <v>1</v>
      </c>
      <c r="I13" s="17">
        <f t="shared" si="0"/>
        <v>608.64</v>
      </c>
      <c r="J13" s="20">
        <f t="shared" si="1"/>
        <v>24010.85</v>
      </c>
    </row>
    <row r="14" spans="1:11" ht="25.5" x14ac:dyDescent="0.25">
      <c r="A14" s="13" t="s">
        <v>75</v>
      </c>
      <c r="B14" s="14" t="s">
        <v>16</v>
      </c>
      <c r="C14" s="14" t="s">
        <v>32</v>
      </c>
      <c r="D14" s="21" t="s">
        <v>33</v>
      </c>
      <c r="E14" s="16" t="s">
        <v>34</v>
      </c>
      <c r="F14" s="17">
        <v>1553.88</v>
      </c>
      <c r="G14" s="18">
        <v>13.13</v>
      </c>
      <c r="H14" s="19" t="s">
        <v>1</v>
      </c>
      <c r="I14" s="17">
        <f t="shared" si="0"/>
        <v>16.98</v>
      </c>
      <c r="J14" s="20">
        <f t="shared" si="1"/>
        <v>26384.880000000001</v>
      </c>
    </row>
    <row r="15" spans="1:11" x14ac:dyDescent="0.25">
      <c r="A15" s="27" t="s">
        <v>36</v>
      </c>
      <c r="B15" s="35"/>
      <c r="C15" s="35"/>
      <c r="D15" s="36" t="s">
        <v>37</v>
      </c>
      <c r="E15" s="30"/>
      <c r="F15" s="31"/>
      <c r="G15" s="32"/>
      <c r="H15" s="33"/>
      <c r="I15" s="31"/>
      <c r="J15" s="34">
        <f>SUM(J16:J18)</f>
        <v>105406.05</v>
      </c>
    </row>
    <row r="16" spans="1:11" ht="27" customHeight="1" x14ac:dyDescent="0.25">
      <c r="A16" s="13" t="s">
        <v>74</v>
      </c>
      <c r="B16" s="14" t="s">
        <v>29</v>
      </c>
      <c r="C16" s="14" t="s">
        <v>38</v>
      </c>
      <c r="D16" s="21" t="s">
        <v>57</v>
      </c>
      <c r="E16" s="16" t="s">
        <v>19</v>
      </c>
      <c r="F16" s="17">
        <v>105.74</v>
      </c>
      <c r="G16" s="18">
        <v>45.24</v>
      </c>
      <c r="H16" s="19" t="s">
        <v>1</v>
      </c>
      <c r="I16" s="17">
        <f>ROUND(G16*1.2935,2)</f>
        <v>58.52</v>
      </c>
      <c r="J16" s="20">
        <f>ROUND(F16*I16,2)</f>
        <v>6187.9</v>
      </c>
    </row>
    <row r="17" spans="1:10" ht="25.5" x14ac:dyDescent="0.25">
      <c r="A17" s="13" t="s">
        <v>73</v>
      </c>
      <c r="B17" s="14" t="s">
        <v>29</v>
      </c>
      <c r="C17" s="14" t="s">
        <v>30</v>
      </c>
      <c r="D17" s="21" t="s">
        <v>31</v>
      </c>
      <c r="E17" s="16" t="s">
        <v>23</v>
      </c>
      <c r="F17" s="17">
        <v>52.88</v>
      </c>
      <c r="G17" s="18">
        <f>G13</f>
        <v>470.54</v>
      </c>
      <c r="H17" s="19" t="s">
        <v>1</v>
      </c>
      <c r="I17" s="17">
        <f>ROUND(G17*1.2935,2)</f>
        <v>608.64</v>
      </c>
      <c r="J17" s="20">
        <f>ROUND(F17*I17,2)</f>
        <v>32184.880000000001</v>
      </c>
    </row>
    <row r="18" spans="1:10" ht="25.5" x14ac:dyDescent="0.25">
      <c r="A18" s="13" t="s">
        <v>72</v>
      </c>
      <c r="B18" s="14" t="s">
        <v>16</v>
      </c>
      <c r="C18" s="14" t="s">
        <v>39</v>
      </c>
      <c r="D18" s="21" t="s">
        <v>40</v>
      </c>
      <c r="E18" s="16" t="s">
        <v>34</v>
      </c>
      <c r="F18" s="17">
        <v>4591.32</v>
      </c>
      <c r="G18" s="18">
        <v>11.29</v>
      </c>
      <c r="H18" s="19" t="s">
        <v>1</v>
      </c>
      <c r="I18" s="17">
        <f>ROUND(G18*1.2935,2)</f>
        <v>14.6</v>
      </c>
      <c r="J18" s="20">
        <f>ROUND(F18*I18,2)</f>
        <v>67033.27</v>
      </c>
    </row>
    <row r="19" spans="1:10" x14ac:dyDescent="0.25">
      <c r="A19" s="27" t="s">
        <v>41</v>
      </c>
      <c r="B19" s="35"/>
      <c r="C19" s="35"/>
      <c r="D19" s="36" t="s">
        <v>42</v>
      </c>
      <c r="E19" s="30"/>
      <c r="F19" s="31"/>
      <c r="G19" s="32"/>
      <c r="H19" s="33"/>
      <c r="I19" s="31"/>
      <c r="J19" s="34">
        <f>SUM(J20:J27)</f>
        <v>161459.91</v>
      </c>
    </row>
    <row r="20" spans="1:10" ht="38.25" x14ac:dyDescent="0.25">
      <c r="A20" s="13" t="s">
        <v>65</v>
      </c>
      <c r="B20" s="14" t="s">
        <v>29</v>
      </c>
      <c r="C20" s="14" t="s">
        <v>43</v>
      </c>
      <c r="D20" s="21" t="s">
        <v>62</v>
      </c>
      <c r="E20" s="16" t="s">
        <v>44</v>
      </c>
      <c r="F20" s="17">
        <v>1</v>
      </c>
      <c r="G20" s="18">
        <v>74946.58</v>
      </c>
      <c r="H20" s="19" t="s">
        <v>3</v>
      </c>
      <c r="I20" s="17">
        <f>ROUND(G20*1.2025,2)</f>
        <v>90123.26</v>
      </c>
      <c r="J20" s="20">
        <f t="shared" ref="J20:J27" si="2">ROUND(F20*I20,2)</f>
        <v>90123.26</v>
      </c>
    </row>
    <row r="21" spans="1:10" ht="30.6" customHeight="1" x14ac:dyDescent="0.25">
      <c r="A21" s="13" t="s">
        <v>66</v>
      </c>
      <c r="B21" s="14" t="s">
        <v>29</v>
      </c>
      <c r="C21" s="14" t="s">
        <v>45</v>
      </c>
      <c r="D21" s="21" t="s">
        <v>58</v>
      </c>
      <c r="E21" s="16" t="s">
        <v>19</v>
      </c>
      <c r="F21" s="17">
        <v>74.22</v>
      </c>
      <c r="G21" s="18">
        <v>159.94</v>
      </c>
      <c r="H21" s="19" t="s">
        <v>1</v>
      </c>
      <c r="I21" s="17">
        <f t="shared" ref="I21:I27" si="3">ROUND(G21*1.2935,2)</f>
        <v>206.88</v>
      </c>
      <c r="J21" s="20">
        <f t="shared" si="2"/>
        <v>15354.63</v>
      </c>
    </row>
    <row r="22" spans="1:10" ht="25.5" x14ac:dyDescent="0.25">
      <c r="A22" s="13" t="s">
        <v>64</v>
      </c>
      <c r="B22" s="14" t="s">
        <v>16</v>
      </c>
      <c r="C22" s="39" t="s">
        <v>94</v>
      </c>
      <c r="D22" s="21" t="s">
        <v>93</v>
      </c>
      <c r="E22" s="16" t="s">
        <v>23</v>
      </c>
      <c r="F22" s="17">
        <v>222.6</v>
      </c>
      <c r="G22" s="18">
        <v>14.95</v>
      </c>
      <c r="H22" s="19" t="s">
        <v>1</v>
      </c>
      <c r="I22" s="17">
        <f t="shared" si="3"/>
        <v>19.34</v>
      </c>
      <c r="J22" s="20">
        <f t="shared" si="2"/>
        <v>4305.08</v>
      </c>
    </row>
    <row r="23" spans="1:10" ht="25.5" x14ac:dyDescent="0.25">
      <c r="A23" s="13" t="s">
        <v>67</v>
      </c>
      <c r="B23" s="14" t="s">
        <v>29</v>
      </c>
      <c r="C23" s="14" t="s">
        <v>30</v>
      </c>
      <c r="D23" s="21" t="s">
        <v>31</v>
      </c>
      <c r="E23" s="16" t="s">
        <v>23</v>
      </c>
      <c r="F23" s="17">
        <v>18.920000000000002</v>
      </c>
      <c r="G23" s="18">
        <f>G17</f>
        <v>470.54</v>
      </c>
      <c r="H23" s="19" t="s">
        <v>1</v>
      </c>
      <c r="I23" s="17">
        <f t="shared" si="3"/>
        <v>608.64</v>
      </c>
      <c r="J23" s="20">
        <f t="shared" si="2"/>
        <v>11515.47</v>
      </c>
    </row>
    <row r="24" spans="1:10" ht="25.5" x14ac:dyDescent="0.25">
      <c r="A24" s="13" t="s">
        <v>68</v>
      </c>
      <c r="B24" s="14" t="s">
        <v>16</v>
      </c>
      <c r="C24" s="14" t="s">
        <v>46</v>
      </c>
      <c r="D24" s="21" t="s">
        <v>47</v>
      </c>
      <c r="E24" s="16" t="s">
        <v>34</v>
      </c>
      <c r="F24" s="17">
        <v>489.36</v>
      </c>
      <c r="G24" s="18">
        <v>14.13</v>
      </c>
      <c r="H24" s="19" t="s">
        <v>1</v>
      </c>
      <c r="I24" s="17">
        <f t="shared" si="3"/>
        <v>18.28</v>
      </c>
      <c r="J24" s="20">
        <f t="shared" si="2"/>
        <v>8945.5</v>
      </c>
    </row>
    <row r="25" spans="1:10" ht="25.5" x14ac:dyDescent="0.25">
      <c r="A25" s="13" t="s">
        <v>69</v>
      </c>
      <c r="B25" s="14" t="s">
        <v>16</v>
      </c>
      <c r="C25" s="14" t="s">
        <v>32</v>
      </c>
      <c r="D25" s="21" t="s">
        <v>33</v>
      </c>
      <c r="E25" s="16" t="s">
        <v>34</v>
      </c>
      <c r="F25" s="17">
        <v>675.55</v>
      </c>
      <c r="G25" s="18">
        <v>13.13</v>
      </c>
      <c r="H25" s="19" t="s">
        <v>1</v>
      </c>
      <c r="I25" s="17">
        <f t="shared" si="3"/>
        <v>16.98</v>
      </c>
      <c r="J25" s="20">
        <f t="shared" si="2"/>
        <v>11470.84</v>
      </c>
    </row>
    <row r="26" spans="1:10" ht="51" x14ac:dyDescent="0.25">
      <c r="A26" s="13" t="s">
        <v>70</v>
      </c>
      <c r="B26" s="14" t="s">
        <v>29</v>
      </c>
      <c r="C26" s="14" t="s">
        <v>48</v>
      </c>
      <c r="D26" s="21" t="s">
        <v>49</v>
      </c>
      <c r="E26" s="16" t="s">
        <v>35</v>
      </c>
      <c r="F26" s="17">
        <v>26.4</v>
      </c>
      <c r="G26" s="18">
        <v>576.27</v>
      </c>
      <c r="H26" s="19" t="s">
        <v>1</v>
      </c>
      <c r="I26" s="17">
        <f t="shared" si="3"/>
        <v>745.41</v>
      </c>
      <c r="J26" s="20">
        <f t="shared" si="2"/>
        <v>19678.82</v>
      </c>
    </row>
    <row r="27" spans="1:10" ht="25.5" x14ac:dyDescent="0.25">
      <c r="A27" s="13" t="s">
        <v>71</v>
      </c>
      <c r="B27" s="14" t="s">
        <v>16</v>
      </c>
      <c r="C27" s="14" t="s">
        <v>50</v>
      </c>
      <c r="D27" s="21" t="s">
        <v>51</v>
      </c>
      <c r="E27" s="16" t="s">
        <v>35</v>
      </c>
      <c r="F27" s="17">
        <v>1.8</v>
      </c>
      <c r="G27" s="18">
        <v>28.48</v>
      </c>
      <c r="H27" s="19" t="s">
        <v>1</v>
      </c>
      <c r="I27" s="17">
        <f t="shared" si="3"/>
        <v>36.840000000000003</v>
      </c>
      <c r="J27" s="20">
        <f t="shared" si="2"/>
        <v>66.31</v>
      </c>
    </row>
    <row r="28" spans="1:10" ht="18" x14ac:dyDescent="0.25">
      <c r="A28" s="57"/>
      <c r="B28" s="57"/>
      <c r="C28" s="57"/>
      <c r="D28" s="57"/>
      <c r="E28" s="57"/>
      <c r="F28" s="57"/>
      <c r="G28" s="57"/>
      <c r="H28" s="49" t="s">
        <v>53</v>
      </c>
      <c r="I28" s="49"/>
      <c r="J28" s="40">
        <f>J6+J9+J15+J19</f>
        <v>328604.61</v>
      </c>
    </row>
    <row r="29" spans="1:10" x14ac:dyDescent="0.2">
      <c r="A29" s="58"/>
      <c r="B29" s="58"/>
      <c r="C29" s="58"/>
      <c r="D29" s="58"/>
      <c r="E29" s="58"/>
      <c r="F29" s="58"/>
      <c r="G29" s="58"/>
      <c r="H29" s="58"/>
      <c r="I29" s="41"/>
      <c r="J29" s="41"/>
    </row>
    <row r="30" spans="1:10" x14ac:dyDescent="0.2">
      <c r="A30" s="2" t="s">
        <v>81</v>
      </c>
      <c r="B30" s="2"/>
      <c r="C30" s="2"/>
      <c r="D30" s="5"/>
      <c r="E30" s="5"/>
      <c r="F30" s="2"/>
      <c r="G30" s="2"/>
      <c r="H30" s="3"/>
    </row>
    <row r="31" spans="1:10" x14ac:dyDescent="0.2">
      <c r="A31" s="2"/>
      <c r="B31" s="51" t="s">
        <v>82</v>
      </c>
      <c r="C31" s="51"/>
      <c r="D31" s="51"/>
      <c r="E31" s="2"/>
      <c r="F31" s="50"/>
      <c r="G31" s="50"/>
      <c r="H31" s="50"/>
      <c r="I31" s="50"/>
      <c r="J31" s="50"/>
    </row>
    <row r="32" spans="1:10" x14ac:dyDescent="0.2">
      <c r="A32" s="2"/>
      <c r="B32" s="56" t="s">
        <v>87</v>
      </c>
      <c r="C32" s="56"/>
      <c r="D32" s="56"/>
      <c r="E32" s="2"/>
      <c r="F32" s="55"/>
      <c r="G32" s="55"/>
      <c r="H32" s="55"/>
      <c r="I32" s="55"/>
      <c r="J32" s="55"/>
    </row>
    <row r="33" spans="1:10" x14ac:dyDescent="0.2">
      <c r="A33" s="2"/>
      <c r="B33" s="6"/>
      <c r="C33" s="6"/>
      <c r="D33" s="7"/>
      <c r="E33" s="4"/>
      <c r="F33" s="50"/>
      <c r="G33" s="50"/>
      <c r="H33" s="50"/>
      <c r="I33" s="50"/>
      <c r="J33" s="50"/>
    </row>
    <row r="34" spans="1:10" x14ac:dyDescent="0.2">
      <c r="A34" s="2" t="s">
        <v>86</v>
      </c>
      <c r="B34" s="6"/>
      <c r="C34" s="6"/>
      <c r="D34" s="6"/>
      <c r="E34" s="2"/>
      <c r="F34" s="55"/>
      <c r="G34" s="55"/>
      <c r="H34" s="55"/>
      <c r="I34" s="55"/>
      <c r="J34" s="55"/>
    </row>
    <row r="35" spans="1:10" x14ac:dyDescent="0.2">
      <c r="A35" s="2"/>
      <c r="B35" s="6" t="s">
        <v>83</v>
      </c>
      <c r="C35" s="6"/>
      <c r="D35" s="6"/>
      <c r="E35" s="2"/>
      <c r="F35" s="55"/>
      <c r="G35" s="55"/>
      <c r="H35" s="55"/>
      <c r="I35" s="55"/>
      <c r="J35" s="55"/>
    </row>
    <row r="36" spans="1:10" x14ac:dyDescent="0.2">
      <c r="A36" s="2"/>
      <c r="B36" s="6" t="s">
        <v>84</v>
      </c>
      <c r="C36" s="6"/>
      <c r="D36" s="6"/>
      <c r="E36" s="2"/>
      <c r="F36" s="2"/>
      <c r="G36" s="2"/>
      <c r="H36" s="3"/>
    </row>
    <row r="37" spans="1:10" x14ac:dyDescent="0.2">
      <c r="A37" s="2"/>
      <c r="B37" s="6" t="s">
        <v>85</v>
      </c>
      <c r="C37" s="6"/>
      <c r="D37" s="6"/>
      <c r="E37" s="2"/>
      <c r="F37" s="2"/>
      <c r="G37" s="2"/>
      <c r="H37" s="3"/>
    </row>
    <row r="38" spans="1:10" x14ac:dyDescent="0.2">
      <c r="D38" s="6"/>
      <c r="E38" s="2"/>
      <c r="F38" s="2"/>
      <c r="G38" s="2"/>
      <c r="H38" s="3"/>
    </row>
    <row r="39" spans="1:10" x14ac:dyDescent="0.25">
      <c r="B39" s="8"/>
      <c r="C39" s="8"/>
    </row>
    <row r="225" spans="1:10" x14ac:dyDescent="0.25">
      <c r="C225" s="42"/>
      <c r="D225" s="42"/>
      <c r="E225" s="42"/>
      <c r="F225" s="42"/>
      <c r="G225" s="42"/>
      <c r="H225" s="42"/>
      <c r="I225" s="42"/>
      <c r="J225" s="42"/>
    </row>
    <row r="228" spans="1:10" x14ac:dyDescent="0.25">
      <c r="A228" s="42"/>
      <c r="B228" s="42"/>
      <c r="C228" s="42"/>
      <c r="D228" s="42"/>
      <c r="E228" s="42"/>
      <c r="F228" s="42"/>
      <c r="G228" s="42"/>
      <c r="H228" s="42"/>
      <c r="I228" s="42"/>
      <c r="J228" s="42"/>
    </row>
    <row r="229" spans="1:10" x14ac:dyDescent="0.25">
      <c r="A229" s="42"/>
      <c r="B229" s="42"/>
      <c r="C229" s="42"/>
      <c r="D229" s="42"/>
      <c r="E229" s="42"/>
      <c r="F229" s="42"/>
      <c r="G229" s="42"/>
      <c r="H229" s="42"/>
      <c r="I229" s="42"/>
      <c r="J229" s="42"/>
    </row>
    <row r="230" spans="1:10" x14ac:dyDescent="0.25">
      <c r="A230" s="42"/>
      <c r="B230" s="42"/>
      <c r="C230" s="42"/>
      <c r="D230" s="42"/>
      <c r="E230" s="42"/>
      <c r="F230" s="42"/>
      <c r="G230" s="42"/>
      <c r="H230" s="42"/>
      <c r="I230" s="42"/>
      <c r="J230" s="42"/>
    </row>
    <row r="232" spans="1:10" x14ac:dyDescent="0.25">
      <c r="A232" s="42"/>
      <c r="B232" s="42"/>
      <c r="C232" s="42"/>
      <c r="D232" s="42"/>
      <c r="E232" s="42"/>
      <c r="F232" s="42"/>
      <c r="G232" s="42"/>
      <c r="H232" s="42"/>
      <c r="I232" s="42"/>
      <c r="J232" s="42"/>
    </row>
    <row r="233" spans="1:10" x14ac:dyDescent="0.25">
      <c r="A233" s="42"/>
      <c r="B233" s="42"/>
      <c r="C233" s="42"/>
      <c r="D233" s="42"/>
      <c r="E233" s="42"/>
      <c r="F233" s="42"/>
      <c r="G233" s="42"/>
      <c r="H233" s="42"/>
      <c r="I233" s="42"/>
      <c r="J233" s="42"/>
    </row>
    <row r="235" spans="1:10" x14ac:dyDescent="0.25">
      <c r="A235" s="42"/>
      <c r="B235" s="42"/>
      <c r="C235" s="42"/>
    </row>
    <row r="238" spans="1:10" x14ac:dyDescent="0.25">
      <c r="A238" s="42"/>
      <c r="B238" s="42"/>
      <c r="C238" s="42"/>
    </row>
  </sheetData>
  <mergeCells count="21">
    <mergeCell ref="F34:J34"/>
    <mergeCell ref="F35:J35"/>
    <mergeCell ref="B32:D32"/>
    <mergeCell ref="A28:G28"/>
    <mergeCell ref="A29:H29"/>
    <mergeCell ref="F32:J32"/>
    <mergeCell ref="A238:C238"/>
    <mergeCell ref="C225:J225"/>
    <mergeCell ref="A228:J230"/>
    <mergeCell ref="A232:J232"/>
    <mergeCell ref="A235:C235"/>
    <mergeCell ref="A233:J233"/>
    <mergeCell ref="E3:G3"/>
    <mergeCell ref="E2:G2"/>
    <mergeCell ref="A2:C2"/>
    <mergeCell ref="A3:C3"/>
    <mergeCell ref="H28:I28"/>
    <mergeCell ref="F31:J31"/>
    <mergeCell ref="B31:D31"/>
    <mergeCell ref="A1:J1"/>
    <mergeCell ref="F33:J33"/>
  </mergeCells>
  <printOptions horizontalCentered="1"/>
  <pageMargins left="0.19685039370078741" right="0" top="0.70833333333333337" bottom="0.78740157480314965" header="0" footer="0"/>
  <pageSetup paperSize="9" scale="50" fitToHeight="0" orientation="landscape" r:id="rId1"/>
  <headerFooter>
    <oddHeader>&amp;C&amp;26   Prefeitura Municipal de Dona Euzébia
      Paço Municipal Prefeito Francisco de Assis Ribeiro
    CEP: 36784000 - Estado de Minas Gerais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Convenios</dc:creator>
  <cp:lastModifiedBy>KRISHNA</cp:lastModifiedBy>
  <cp:lastPrinted>2021-09-13T17:22:23Z</cp:lastPrinted>
  <dcterms:created xsi:type="dcterms:W3CDTF">2020-01-06T13:43:45Z</dcterms:created>
  <dcterms:modified xsi:type="dcterms:W3CDTF">2021-10-23T18:06:56Z</dcterms:modified>
</cp:coreProperties>
</file>