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ane Evelyn\Desktop\PREFEITURAS\DONA EUZEBIA\PROJETO MORRO QUEROSENE - JACARE\"/>
    </mc:Choice>
  </mc:AlternateContent>
  <xr:revisionPtr revIDLastSave="0" documentId="13_ncr:1_{EC1DF56E-19D3-47E1-932D-AFE5D622A230}" xr6:coauthVersionLast="47" xr6:coauthVersionMax="47" xr10:uidLastSave="{00000000-0000-0000-0000-000000000000}"/>
  <bookViews>
    <workbookView xWindow="-108" yWindow="-108" windowWidth="23256" windowHeight="12576" xr2:uid="{4BB1BC0C-82C6-4C5B-9F12-417312C2E002}"/>
  </bookViews>
  <sheets>
    <sheet name="Morro Querosene" sheetId="1" r:id="rId1"/>
    <sheet name="Cronograma" sheetId="2" r:id="rId2"/>
    <sheet name="Memorial de Cálculo" sheetId="3" r:id="rId3"/>
    <sheet name="Memorial descritivo" sheetId="4" r:id="rId4"/>
    <sheet name="BDI" sheetId="5" r:id="rId5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9" i="1" l="1"/>
  <c r="H19" i="1" s="1"/>
  <c r="D19" i="1"/>
  <c r="C19" i="1"/>
  <c r="B19" i="1"/>
  <c r="E19" i="1"/>
  <c r="G17" i="1"/>
  <c r="H17" i="1" s="1"/>
  <c r="H12" i="1" l="1"/>
  <c r="G20" i="1"/>
  <c r="H20" i="1" s="1"/>
  <c r="G21" i="1"/>
  <c r="H21" i="1" s="1"/>
  <c r="G14" i="1"/>
  <c r="H14" i="1" s="1"/>
  <c r="G13" i="1"/>
  <c r="H13" i="1" s="1"/>
  <c r="G10" i="1"/>
  <c r="H10" i="1" s="1"/>
  <c r="G11" i="1"/>
  <c r="H11" i="1" s="1"/>
  <c r="G12" i="1"/>
  <c r="G18" i="1"/>
  <c r="H18" i="1" s="1"/>
  <c r="H22" i="1" l="1"/>
  <c r="C11" i="2"/>
  <c r="E11" i="2" s="1"/>
  <c r="H15" i="1"/>
  <c r="C10" i="2" s="1"/>
  <c r="E10" i="2" s="1"/>
  <c r="E12" i="2" l="1"/>
  <c r="E13" i="2" s="1"/>
  <c r="H23" i="1"/>
  <c r="D11" i="2" l="1"/>
  <c r="D10" i="2"/>
  <c r="D12" i="2" l="1"/>
</calcChain>
</file>

<file path=xl/sharedStrings.xml><?xml version="1.0" encoding="utf-8"?>
<sst xmlns="http://schemas.openxmlformats.org/spreadsheetml/2006/main" count="286" uniqueCount="141">
  <si>
    <t>PLANILHA ORÇAMENTÁRIA</t>
  </si>
  <si>
    <t>Município: Dona Euzébia</t>
  </si>
  <si>
    <t>C/ Desoneração</t>
  </si>
  <si>
    <t>ITEM</t>
  </si>
  <si>
    <t>DESCRIÇÃO DOS SERVIÇOS</t>
  </si>
  <si>
    <t>CÓDIGO</t>
  </si>
  <si>
    <t>UN.</t>
  </si>
  <si>
    <t>QUANT.</t>
  </si>
  <si>
    <t>PR. UNIT.(R$)</t>
  </si>
  <si>
    <t>PR. UNIT. COM BDI(R$)</t>
  </si>
  <si>
    <t>VALOR (R$)</t>
  </si>
  <si>
    <t>1.0</t>
  </si>
  <si>
    <t>PINTURA DE LIGAÇÃO (EXECUÇÃO E FORNECIMENTO DO MATERIAL BETUMINOSO, EXCLUSIVE TRANSPORTE DO MATERIAL BETUMINOSO)</t>
  </si>
  <si>
    <t>RO-51229</t>
  </si>
  <si>
    <t>2.0</t>
  </si>
  <si>
    <t>EXECUÇÃO E APLICAÇÃO DE CONCRETO BETUMINOSO USINADO A QUENTE (CBUQ), MASSA COMERCIAL, INCLUINDO FORNECIMENTO E TRANSPORTE DOS AGREGADOS E MATERIAL BETUMINOSO, EXCLUSIVE TRANSPORTE DA MASSA ASFÁLTICA ATÉ A PISTA</t>
  </si>
  <si>
    <t>ED-7623</t>
  </si>
  <si>
    <t>ED-48680</t>
  </si>
  <si>
    <t>REATERRO E COMPACTAÇÃO MANUAL DE VALA</t>
  </si>
  <si>
    <t>RO-40234</t>
  </si>
  <si>
    <t>PAVIMENTO DE ALVENARIA POLIÉDRICA COM 8,0 CM DE ESPESSURA (EXECUÇÃO, INCLUINDO O FORNECIMENTO DO MATERIAL DO COLCHÃO DE ASSENTAMENTO E DAS PEDRAS; EXCLUI OS TRANSPORTES DOS MATERIAIS)</t>
  </si>
  <si>
    <t>RO-43971</t>
  </si>
  <si>
    <t>TOTAL DOS SERVIÇOS</t>
  </si>
  <si>
    <t>_____________________________</t>
  </si>
  <si>
    <t>DISCRIMINAÇÃO DOS SERVIÇOS</t>
  </si>
  <si>
    <t>CONTRATO</t>
  </si>
  <si>
    <t>%</t>
  </si>
  <si>
    <t>ACUMULADO</t>
  </si>
  <si>
    <t>Dona Euzébia, 08 de agosto de 2022</t>
  </si>
  <si>
    <t>Suane Evelyn dos Reis Soares</t>
  </si>
  <si>
    <t>Engenheira Civil</t>
  </si>
  <si>
    <t>CREA: 200.214/D</t>
  </si>
  <si>
    <t>Setop: Abril 2022</t>
  </si>
  <si>
    <t>Endereço: Moro Querosene SMG (varias ruas)</t>
  </si>
  <si>
    <t>DEMONSTRATIVO DO BDI - COM DESONERAÇÃO - OBRAS RODOVIÁRIAS</t>
  </si>
  <si>
    <t>BDI (CONFORME ACÓRDÃO Nº 2622/13 e LEI Nº 13.161 DE 31/08/15)</t>
  </si>
  <si>
    <t>DISCRIMINAÇÃO DAS PARCELAS</t>
  </si>
  <si>
    <t>SIG.</t>
  </si>
  <si>
    <t>CONSTRUÇÃO DE RODOVIAS E FERROVIAS</t>
  </si>
  <si>
    <t>INC.</t>
  </si>
  <si>
    <r>
      <t xml:space="preserve">ISS </t>
    </r>
    <r>
      <rPr>
        <b/>
        <vertAlign val="superscript"/>
        <sz val="8"/>
        <color rgb="FFFFFFFF"/>
        <rFont val="Arial"/>
        <family val="2"/>
      </rPr>
      <t>(2)</t>
    </r>
  </si>
  <si>
    <t>DIFERENCIADO</t>
  </si>
  <si>
    <t>MATERIAL</t>
  </si>
  <si>
    <t>SERVIÇO TERCEIRIZADO</t>
  </si>
  <si>
    <t>(ISS=5%)</t>
  </si>
  <si>
    <t>EQUIPAMENTO</t>
  </si>
  <si>
    <t>CUSTO DIRETO</t>
  </si>
  <si>
    <t>CD</t>
  </si>
  <si>
    <t>ADMINISTRAÇÃO CENTRAL</t>
  </si>
  <si>
    <t>AC</t>
  </si>
  <si>
    <t>LUCRO BRUTO</t>
  </si>
  <si>
    <t>L</t>
  </si>
  <si>
    <t>DESPESAS FINANCEIRAS</t>
  </si>
  <si>
    <t>DF</t>
  </si>
  <si>
    <t>SEGUROS, GARANTIAS E RISCO</t>
  </si>
  <si>
    <t>SEGUROS + GARANTIAS</t>
  </si>
  <si>
    <t>S</t>
  </si>
  <si>
    <t>RISCO(*)</t>
  </si>
  <si>
    <t>R</t>
  </si>
  <si>
    <t>TRIBUTOS</t>
  </si>
  <si>
    <t>I</t>
  </si>
  <si>
    <t>PV</t>
  </si>
  <si>
    <t>ISS</t>
  </si>
  <si>
    <r>
      <t>ISS</t>
    </r>
    <r>
      <rPr>
        <vertAlign val="superscript"/>
        <sz val="8"/>
        <rFont val="Arial"/>
        <family val="2"/>
      </rPr>
      <t>(2)</t>
    </r>
  </si>
  <si>
    <t>-</t>
  </si>
  <si>
    <t>PIS</t>
  </si>
  <si>
    <t>COFINS</t>
  </si>
  <si>
    <t>CPRB</t>
  </si>
  <si>
    <t>INSS</t>
  </si>
  <si>
    <t>FÓRMULA DO BDI</t>
  </si>
  <si>
    <t>(1 + (AC + S + G + R)) x (1 + DF) x  (1 + L)</t>
  </si>
  <si>
    <t>(1 - (I + CPRB))</t>
  </si>
  <si>
    <t>BDI (NUMERADOR)</t>
  </si>
  <si>
    <t>BDI (DENOMINADOR)</t>
  </si>
  <si>
    <t>BDI</t>
  </si>
  <si>
    <t>OBSERVAÇÕES</t>
  </si>
  <si>
    <r>
      <t>(1)</t>
    </r>
    <r>
      <rPr>
        <sz val="8"/>
        <rFont val="Arial"/>
        <family val="2"/>
      </rPr>
      <t xml:space="preserve"> SIGLA.</t>
    </r>
  </si>
  <si>
    <r>
      <t xml:space="preserve">(2) </t>
    </r>
    <r>
      <rPr>
        <sz val="8"/>
        <rFont val="Arial"/>
        <family val="2"/>
      </rPr>
      <t>INCIDÊNCIA DE ISS EM 70% DO PREÇO DE VENDA, COM PERCENTUAIS DE 2%, 3%, 4% E 5%.</t>
    </r>
  </si>
  <si>
    <r>
      <t xml:space="preserve">(3) </t>
    </r>
    <r>
      <rPr>
        <sz val="8"/>
        <rFont val="Arial"/>
        <family val="2"/>
      </rPr>
      <t>BDI DIFERENCIADO A SER APLICADO EM LOCAÇÃO DE CUSTO HORÁRIO DE EQUIPAMENTO.</t>
    </r>
  </si>
  <si>
    <r>
      <t xml:space="preserve">(4) </t>
    </r>
    <r>
      <rPr>
        <sz val="8"/>
        <rFont val="Arial"/>
        <family val="2"/>
      </rPr>
      <t>BDI DIFERENCIADO A SER APLICADO PARA SERVIÇOS TERCEIRIZADOS.</t>
    </r>
  </si>
  <si>
    <r>
      <t xml:space="preserve">(5) </t>
    </r>
    <r>
      <rPr>
        <sz val="8"/>
        <rFont val="Arial"/>
        <family val="2"/>
      </rPr>
      <t>BDI DIFERENCIADO A SER APLICADO PARA FORNECIMENTO DE MATERIAL BETUMINOSO E MATERIAL DE JAZIDA.</t>
    </r>
  </si>
  <si>
    <r>
      <t xml:space="preserve">(6) </t>
    </r>
    <r>
      <rPr>
        <sz val="8"/>
        <rFont val="Arial"/>
        <family val="2"/>
      </rPr>
      <t>INCIDÊNCIA.</t>
    </r>
  </si>
  <si>
    <t>BDI= 30,56%</t>
  </si>
  <si>
    <t>DRENAGEM PROGUNDA</t>
  </si>
  <si>
    <t>1.1</t>
  </si>
  <si>
    <t>1.2</t>
  </si>
  <si>
    <t>1.3</t>
  </si>
  <si>
    <t>M²</t>
  </si>
  <si>
    <t>TUBO DE CONCRETO ARMADO, CLASSE PA1, DIÂMETRO 400MM, INCLUSIVE FORNECIMENTO, ASSENTAMENTO E REJUNTAMENTO, EXCLUSIVE ESCAVAÇÃO</t>
  </si>
  <si>
    <t>M</t>
  </si>
  <si>
    <t>ESCAVAÇÃO, CARGA, DESCARGA, ESPALHAMENTO E TRANSPORTE DE MATERIAL DE 1ª CATEGORIA, COM MOTOSCRAPER. DISTÂNCIA MÉDIA DE TRANSPORTE &lt;= 200 M</t>
  </si>
  <si>
    <t>RO-40129</t>
  </si>
  <si>
    <t>M³</t>
  </si>
  <si>
    <t>1.4</t>
  </si>
  <si>
    <t>1.5</t>
  </si>
  <si>
    <t>TOTAL 01</t>
  </si>
  <si>
    <t>RECAPEAMENTO ASFÁLTICO</t>
  </si>
  <si>
    <t>2.1</t>
  </si>
  <si>
    <t>2.2</t>
  </si>
  <si>
    <t>2.3</t>
  </si>
  <si>
    <t>TRANSPORTE DE CONCRETO BETUMINOSO USINADO A QUENTE. DISTÂNCIA MÉDIA DE TRANSPORTE DE 40,10 A 50,00 KM (VOLUME COMPACTADO)</t>
  </si>
  <si>
    <t>RO-14037</t>
  </si>
  <si>
    <t>M³KM</t>
  </si>
  <si>
    <t>TOTAL 02</t>
  </si>
  <si>
    <t>MEMORIAL DESCRFITIVO</t>
  </si>
  <si>
    <t>MEMORIAL DE CÁLCULO</t>
  </si>
  <si>
    <t>102 M X 1 M X 0,80= 81,60 M³</t>
  </si>
  <si>
    <t>102 M.</t>
  </si>
  <si>
    <t>(102 M X 1 M X 0,80) - (0,125 X 102)= 68,85 M³</t>
  </si>
  <si>
    <t>102 X 0,80= 81,60 M²</t>
  </si>
  <si>
    <t>CANALETA PARA DRENAGEM, EM CONCRETO COM FCK 15MPA, MOLDADA IN LOCO, SEÇÃO 60X60CM, FORMA EM CONTRA BARRANCO, EXCLUSIVE TAMPA, INCLUSIVE ESCAVAÇÃO, REATERRO COM TRANSPORTE E RETIRADA DO MATERIAL ESCAVADO (EM CAÇAMBA)</t>
  </si>
  <si>
    <t>ED-14723</t>
  </si>
  <si>
    <t>Medida retirada em Cad</t>
  </si>
  <si>
    <r>
      <t xml:space="preserve">TRANSPORTE DE CONCRETO BETUMINOSO USINADO A QUENTE. DISTÂNCIA MÉDIA DE TRANSPORTE DE 40,10 A 50,00 KM (VOLUME COMPACTADO) </t>
    </r>
    <r>
      <rPr>
        <b/>
        <sz val="9"/>
        <color theme="1"/>
        <rFont val="Calibri"/>
        <family val="2"/>
        <scheme val="minor"/>
      </rPr>
      <t>D=42,90 KM</t>
    </r>
  </si>
  <si>
    <t>Cronograma físico- financeiro</t>
  </si>
  <si>
    <t>1541,26 x 0,05= 77,06 m³</t>
  </si>
  <si>
    <t>77,06  x 42,9 KM= 3306,00 M³ KM</t>
  </si>
  <si>
    <t>MÊS 01</t>
  </si>
  <si>
    <t>SUB-TOTAL MENSAL</t>
  </si>
  <si>
    <t>2.4</t>
  </si>
  <si>
    <t>LIMPEZA PERMANENTE DA OBRA - 01 SERVENTE X 4 HORAS DIÁRIAS</t>
  </si>
  <si>
    <t>ED-50270</t>
  </si>
  <si>
    <t>MÊS</t>
  </si>
  <si>
    <t>Limpeza antes do recapeamento</t>
  </si>
  <si>
    <t>ANTES DOS SERVIÇOS DE RECAPEAMENTO, DEVERÁ SER REALIZADA A LIMPEZA SUPERFICIAL DOS REVESTIMENTOS EXISTENTES. A EMPRESA CONTRATADA DEVERÁ PROCEDER COM A VARRIÇÃO MANUAL, E, CASO SEJA NECESSÁRIO, DEVE-SE EXECUTAR A LAVAGEM DAS SUPERFÍCIES, UTILIZANDO CAMINHÕES PIPA. OS SERVIÇOS DE VARRIÇÃO DEVERÃO SER DE BOA QUALIDADE, NÃO SERÃO ADMITIDOS VESTÍGIOS DE MATERIAIS SÓLIDOS OU GRAXOS</t>
  </si>
  <si>
    <t>PARA A EXECUÇÃO DA PINTURA DA LIGAÇÃO, SERÁ EMPREGADA EMULSÃO ASFÁLTICA DO TIPO RR-2C. A TAXA DE APLICAÇÃO, PARA A EMULSÃO ASFÁLTICA, SERÁ DE 1,00 L/M² . A DISTRIBUIÇÃO DO LIGANTE DEVERÁ SER FEITA POR VEÍCULO APROPRIADO AO TIPO CAMINHÃO ESPARGIDOR, EQUIPADO COM BOMBA REGULADORA DA PRESSÃO E SISTEMA COMPLETO DE AQUECIMENTO; AS BARRAS DE DISTRIBUIÇÃO DEVEM PERMITIR AJUSTES VERTICAIS E LARGURAS VARIÁVEIS DE ESPALHAMENTO DEVENDO TAMBÉM ESTAR AFERIDO ESTE EQUIPAMENTO. A MISTURA NÃO DEVE SER DISTRIBUÍDA QUANDO A TEMPERATURA AMBIENTE FOR INFERIOR A 10 °C OU EM DIAS DE CHUVA.</t>
  </si>
  <si>
    <t>O CONCRETO BETUMINOSO USINADO À QUENTE SERÁ PRODUZIDO ATENDENDO AOS REQUISITOS ESPECIFICADOS. AO SAIR DO MISTURADOR, A MASSA DEVE SER DESCARREGADA DIRETAMENTE NOS CAMINHÕES BASCULANTES E TRANSPORTADA PARA O LOCAL DE APLICAÇÃO. OS CAMINHÕES UTILIZADOS NO TRANSPORTE DEVERÃO POSSUIR LONA PARA PROTEGER E MANTER A TEMPERATURA DA MISTURA ASFÁLTICA A SER APLICADA NA OBRA. O TRANSPORTE DA MASSA ASFÁLTICA DE CBUQ É DA USINA LOCALIZADA EM PIRAÚBA ATÉ SÃO MANOEL DO GUAIAÇU , COM DMT DE 42,90 KM.</t>
  </si>
  <si>
    <t>A MASSA ASFÁLTICA DEVERÁ SER APLICADA NA PISTA SOMENTE QUANDO A MESMA SE ENCONTRAR SECA E O TEMPO NÃO SE APRESENTAR CHUVOSO OU COM NEBLINA. AS TAMPAS DOS POÇOS DE VISITAS E BOCAS DE LOBO DEVERÃO SE APRESENTAR DESOBSTRUÍDAS E, CASO NECESSÁRIO, ELEVADOS À CAIXA DA VIA POR CONTA DA CONTRATADA, PARA QUE AO FINAL DAS OBRAS ESTEJAM NO NÍVEL DO ASFALTAMENTO E EM CONDIÇÕES ADEQUADAS DE MANUTENÇÃO. A MISTURA ENTÃO DEVE SER ESPALHADA E COMPACTADA A QUENTE COM ESPESSURA DE 5 CM. SERÁ EXIGIDO DA CONSTRUTORA, UM LAUDO TÉCNICO DE CONTROLE TECNOLÓGICO, E APENSADO A ELE VIRÃO OS RESULTADOS DOS ENSAIOS REALIZADOS EM CADA ETAPA DOS SERVIÇOS CONFORME EXIGÊNCIAS NORMATIVAS DO DNIT. ESSES RESULTADOS SERÃO ENTREGUES OBRIGATORIAMENTE À CAIXA POR OCASIÃO DO ENVIO DO ÚLTIMO BOLETIM DE MEDIÇÃO</t>
  </si>
  <si>
    <t>OS TUBOS DEVEM SER NIVELADOS, ALINHADOS, ENCAIXADOS E REJUNTADOS COM ARGAMASSA, DE FORMA A MANTEREM UNIDOS.</t>
  </si>
  <si>
    <t>DEVERÁ SER REALIZADO O REATERRO COMPACTADO DAS VALAS COM PLACA VIBRATÓRIA.</t>
  </si>
  <si>
    <t>ESCAVAÇÃO COM RETROESCAVADEIRA COM PROFUNDIDADE E LARGURA CONFORME PROJETO.</t>
  </si>
  <si>
    <t>DEVERA SER REFEITO COM PEDRA POLIEDRICA PARA O RECAPEAMENTO.</t>
  </si>
  <si>
    <t>DE ACORDO COM O PROJETO.</t>
  </si>
  <si>
    <t xml:space="preserve">OBR-VIA-435 </t>
  </si>
  <si>
    <t>TRANSPORTE DE MATERIAL DE QUALQUER NATUREZA. DISTÂNCIA MÉDIA DE TRANSPORTE &gt;= 50,10 KM</t>
  </si>
  <si>
    <t>TxKM</t>
  </si>
  <si>
    <t>Transporte de emulsão p/ pintura de ligação: DMT da
Refinaria em Betim a Dona Euzebia:
(0,0005 t/m² x  1.541,26m²)x 309 km</t>
  </si>
  <si>
    <t>2.5</t>
  </si>
  <si>
    <t>MEMÓRIA DE CALCULO</t>
  </si>
  <si>
    <t>MEMORIAL DESCRITIVO</t>
  </si>
  <si>
    <t>TRANSPORTE DE RR-1C PARA APLICAÇÃO DA PINTURA DE LIGAÇÃO. DISTANCIA MÉDIA DE TRANSPORTE DE 309 KM (BETIM X DONA EUZÉBIA).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</si>
</sst>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color indexed="8"/>
      <name val="Calibri"/>
      <family val="2"/>
    </font>
    <font>
      <b/>
      <sz val="9"/>
      <color theme="1"/>
      <name val="Calibri"/>
      <family val="2"/>
      <scheme val="minor"/>
    </font>
    <font>
      <sz val="10"/>
      <name val="Arial"/>
      <family val="2"/>
    </font>
    <font>
      <sz val="13"/>
      <color rgb="FF000000"/>
      <name val="Eras Demi ITC"/>
      <family val="2"/>
    </font>
    <font>
      <sz val="11"/>
      <color rgb="FF000000"/>
      <name val="Calibri"/>
      <family val="2"/>
      <scheme val="minor"/>
    </font>
    <font>
      <sz val="12"/>
      <name val="Arial Black"/>
      <family val="2"/>
    </font>
    <font>
      <b/>
      <sz val="8"/>
      <color rgb="FFFFFFFF"/>
      <name val="Arial"/>
      <family val="2"/>
    </font>
    <font>
      <b/>
      <vertAlign val="superscript"/>
      <sz val="8"/>
      <color rgb="FFFFFFFF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u/>
      <sz val="8"/>
      <name val="Arial"/>
      <family val="2"/>
    </font>
    <font>
      <sz val="8"/>
      <color rgb="FF000000"/>
      <name val="Arial"/>
      <family val="2"/>
    </font>
    <font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2F2F2"/>
      </patternFill>
    </fill>
    <fill>
      <patternFill patternType="solid">
        <fgColor theme="0"/>
        <bgColor rgb="FFF2DCDB"/>
      </patternFill>
    </fill>
    <fill>
      <patternFill patternType="solid">
        <fgColor rgb="FFFF0000"/>
        <bgColor rgb="FFC0504D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6" fillId="0" borderId="0"/>
    <xf numFmtId="0" fontId="8" fillId="0" borderId="0"/>
    <xf numFmtId="0" fontId="6" fillId="0" borderId="0"/>
  </cellStyleXfs>
  <cellXfs count="223">
    <xf numFmtId="0" fontId="0" fillId="0" borderId="0" xfId="0"/>
    <xf numFmtId="0" fontId="4" fillId="0" borderId="15" xfId="0" applyFont="1" applyBorder="1" applyAlignment="1">
      <alignment horizontal="left" vertical="center" wrapText="1"/>
    </xf>
    <xf numFmtId="0" fontId="4" fillId="0" borderId="15" xfId="0" applyFont="1" applyBorder="1" applyAlignment="1">
      <alignment horizontal="left" vertical="center"/>
    </xf>
    <xf numFmtId="0" fontId="4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/>
    </xf>
    <xf numFmtId="0" fontId="4" fillId="0" borderId="2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/>
    </xf>
    <xf numFmtId="44" fontId="2" fillId="2" borderId="1" xfId="1" applyFont="1" applyFill="1" applyBorder="1" applyAlignment="1">
      <alignment horizontal="left" vertical="center"/>
    </xf>
    <xf numFmtId="0" fontId="0" fillId="3" borderId="0" xfId="0" applyFill="1"/>
    <xf numFmtId="44" fontId="2" fillId="3" borderId="9" xfId="1" applyFont="1" applyFill="1" applyBorder="1" applyAlignment="1">
      <alignment horizontal="center" vertical="center"/>
    </xf>
    <xf numFmtId="44" fontId="2" fillId="3" borderId="11" xfId="1" applyFont="1" applyFill="1" applyBorder="1" applyAlignment="1">
      <alignment vertical="center"/>
    </xf>
    <xf numFmtId="44" fontId="2" fillId="3" borderId="12" xfId="1" applyFont="1" applyFill="1" applyBorder="1" applyAlignment="1">
      <alignment vertical="center"/>
    </xf>
    <xf numFmtId="44" fontId="2" fillId="3" borderId="14" xfId="1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/>
    </xf>
    <xf numFmtId="44" fontId="2" fillId="3" borderId="17" xfId="1" applyFont="1" applyFill="1" applyBorder="1" applyAlignment="1">
      <alignment horizontal="left" vertical="center"/>
    </xf>
    <xf numFmtId="0" fontId="4" fillId="3" borderId="18" xfId="0" applyFont="1" applyFill="1" applyBorder="1" applyAlignment="1">
      <alignment horizontal="left" vertical="center"/>
    </xf>
    <xf numFmtId="2" fontId="4" fillId="3" borderId="18" xfId="0" applyNumberFormat="1" applyFont="1" applyFill="1" applyBorder="1" applyAlignment="1">
      <alignment horizontal="left" vertical="center" wrapText="1"/>
    </xf>
    <xf numFmtId="4" fontId="5" fillId="3" borderId="18" xfId="0" applyNumberFormat="1" applyFont="1" applyFill="1" applyBorder="1" applyAlignment="1">
      <alignment horizontal="left" vertical="center"/>
    </xf>
    <xf numFmtId="44" fontId="2" fillId="3" borderId="22" xfId="1" applyFont="1" applyFill="1" applyBorder="1" applyAlignment="1">
      <alignment horizontal="left" vertical="center"/>
    </xf>
    <xf numFmtId="0" fontId="4" fillId="3" borderId="23" xfId="0" applyFont="1" applyFill="1" applyBorder="1" applyAlignment="1">
      <alignment horizontal="left" vertical="center"/>
    </xf>
    <xf numFmtId="2" fontId="4" fillId="3" borderId="23" xfId="0" applyNumberFormat="1" applyFont="1" applyFill="1" applyBorder="1" applyAlignment="1">
      <alignment horizontal="left" vertical="center" wrapText="1"/>
    </xf>
    <xf numFmtId="0" fontId="5" fillId="3" borderId="0" xfId="4" applyFont="1" applyFill="1"/>
    <xf numFmtId="0" fontId="4" fillId="3" borderId="0" xfId="0" applyFont="1" applyFill="1"/>
    <xf numFmtId="44" fontId="2" fillId="2" borderId="13" xfId="1" applyFont="1" applyFill="1" applyBorder="1" applyAlignment="1">
      <alignment horizontal="left" vertical="center"/>
    </xf>
    <xf numFmtId="44" fontId="2" fillId="2" borderId="13" xfId="1" applyFont="1" applyFill="1" applyBorder="1" applyAlignment="1">
      <alignment horizontal="left" vertical="center" wrapText="1"/>
    </xf>
    <xf numFmtId="44" fontId="2" fillId="2" borderId="3" xfId="1" applyFont="1" applyFill="1" applyBorder="1" applyAlignment="1">
      <alignment horizontal="left" vertical="center" wrapText="1"/>
    </xf>
    <xf numFmtId="0" fontId="5" fillId="3" borderId="0" xfId="4" applyFont="1" applyFill="1" applyBorder="1"/>
    <xf numFmtId="0" fontId="4" fillId="3" borderId="0" xfId="0" applyFont="1" applyFill="1" applyBorder="1"/>
    <xf numFmtId="0" fontId="2" fillId="3" borderId="0" xfId="4" applyFont="1" applyFill="1" applyBorder="1"/>
    <xf numFmtId="0" fontId="5" fillId="3" borderId="0" xfId="4" applyFont="1" applyFill="1" applyBorder="1" applyAlignment="1">
      <alignment horizontal="left" vertical="center"/>
    </xf>
    <xf numFmtId="44" fontId="5" fillId="3" borderId="9" xfId="1" applyFont="1" applyFill="1" applyBorder="1" applyAlignment="1">
      <alignment vertical="center"/>
    </xf>
    <xf numFmtId="0" fontId="10" fillId="3" borderId="18" xfId="0" applyFont="1" applyFill="1" applyBorder="1"/>
    <xf numFmtId="0" fontId="12" fillId="6" borderId="18" xfId="0" applyFont="1" applyFill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/>
    </xf>
    <xf numFmtId="9" fontId="14" fillId="3" borderId="18" xfId="0" applyNumberFormat="1" applyFont="1" applyFill="1" applyBorder="1" applyAlignment="1">
      <alignment horizontal="center" vertical="center"/>
    </xf>
    <xf numFmtId="0" fontId="14" fillId="3" borderId="18" xfId="0" applyFont="1" applyFill="1" applyBorder="1" applyAlignment="1">
      <alignment horizontal="center" vertical="center"/>
    </xf>
    <xf numFmtId="10" fontId="14" fillId="3" borderId="18" xfId="0" applyNumberFormat="1" applyFont="1" applyFill="1" applyBorder="1" applyAlignment="1">
      <alignment horizontal="center" vertical="center"/>
    </xf>
    <xf numFmtId="10" fontId="15" fillId="3" borderId="18" xfId="0" applyNumberFormat="1" applyFont="1" applyFill="1" applyBorder="1" applyAlignment="1">
      <alignment horizontal="center" vertical="center"/>
    </xf>
    <xf numFmtId="10" fontId="14" fillId="5" borderId="18" xfId="0" applyNumberFormat="1" applyFont="1" applyFill="1" applyBorder="1" applyAlignment="1">
      <alignment horizontal="center" vertical="center"/>
    </xf>
    <xf numFmtId="0" fontId="14" fillId="5" borderId="18" xfId="0" applyFont="1" applyFill="1" applyBorder="1" applyAlignment="1">
      <alignment horizontal="center" vertical="center"/>
    </xf>
    <xf numFmtId="10" fontId="18" fillId="3" borderId="18" xfId="0" applyNumberFormat="1" applyFont="1" applyFill="1" applyBorder="1" applyAlignment="1">
      <alignment horizontal="center" vertical="center"/>
    </xf>
    <xf numFmtId="0" fontId="10" fillId="3" borderId="17" xfId="0" applyFont="1" applyFill="1" applyBorder="1"/>
    <xf numFmtId="0" fontId="10" fillId="3" borderId="19" xfId="0" applyFont="1" applyFill="1" applyBorder="1"/>
    <xf numFmtId="0" fontId="12" fillId="6" borderId="19" xfId="0" applyFont="1" applyFill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left" vertical="center" wrapText="1"/>
    </xf>
    <xf numFmtId="0" fontId="14" fillId="3" borderId="19" xfId="0" applyFont="1" applyFill="1" applyBorder="1" applyAlignment="1">
      <alignment horizontal="center" vertical="center"/>
    </xf>
    <xf numFmtId="0" fontId="15" fillId="3" borderId="19" xfId="0" applyFont="1" applyFill="1" applyBorder="1" applyAlignment="1">
      <alignment horizontal="center" vertical="center"/>
    </xf>
    <xf numFmtId="164" fontId="4" fillId="3" borderId="18" xfId="0" applyNumberFormat="1" applyFont="1" applyFill="1" applyBorder="1" applyAlignment="1">
      <alignment horizontal="left" vertical="center"/>
    </xf>
    <xf numFmtId="164" fontId="5" fillId="3" borderId="18" xfId="0" applyNumberFormat="1" applyFont="1" applyFill="1" applyBorder="1" applyAlignment="1">
      <alignment horizontal="left" vertical="center"/>
    </xf>
    <xf numFmtId="164" fontId="4" fillId="3" borderId="23" xfId="0" applyNumberFormat="1" applyFont="1" applyFill="1" applyBorder="1" applyAlignment="1">
      <alignment horizontal="left" vertical="center"/>
    </xf>
    <xf numFmtId="164" fontId="5" fillId="3" borderId="23" xfId="0" applyNumberFormat="1" applyFont="1" applyFill="1" applyBorder="1" applyAlignment="1">
      <alignment horizontal="left" vertical="center"/>
    </xf>
    <xf numFmtId="0" fontId="4" fillId="0" borderId="15" xfId="0" applyFont="1" applyBorder="1"/>
    <xf numFmtId="164" fontId="4" fillId="3" borderId="15" xfId="0" applyNumberFormat="1" applyFont="1" applyFill="1" applyBorder="1" applyAlignment="1">
      <alignment horizontal="left" vertical="center"/>
    </xf>
    <xf numFmtId="164" fontId="5" fillId="3" borderId="15" xfId="0" applyNumberFormat="1" applyFont="1" applyFill="1" applyBorder="1" applyAlignment="1">
      <alignment horizontal="left" vertical="center"/>
    </xf>
    <xf numFmtId="164" fontId="5" fillId="3" borderId="16" xfId="1" applyNumberFormat="1" applyFont="1" applyFill="1" applyBorder="1" applyAlignment="1">
      <alignment horizontal="left" vertical="center"/>
    </xf>
    <xf numFmtId="164" fontId="5" fillId="3" borderId="19" xfId="1" applyNumberFormat="1" applyFont="1" applyFill="1" applyBorder="1" applyAlignment="1">
      <alignment horizontal="left" vertical="center"/>
    </xf>
    <xf numFmtId="164" fontId="5" fillId="3" borderId="24" xfId="1" applyNumberFormat="1" applyFont="1" applyFill="1" applyBorder="1" applyAlignment="1">
      <alignment horizontal="left" vertical="center"/>
    </xf>
    <xf numFmtId="44" fontId="2" fillId="2" borderId="30" xfId="1" applyFont="1" applyFill="1" applyBorder="1" applyAlignment="1">
      <alignment horizontal="left" vertical="center"/>
    </xf>
    <xf numFmtId="2" fontId="4" fillId="3" borderId="15" xfId="0" applyNumberFormat="1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vertical="center"/>
    </xf>
    <xf numFmtId="0" fontId="0" fillId="0" borderId="23" xfId="0" applyBorder="1"/>
    <xf numFmtId="44" fontId="2" fillId="2" borderId="4" xfId="1" applyFont="1" applyFill="1" applyBorder="1" applyAlignment="1">
      <alignment vertical="center"/>
    </xf>
    <xf numFmtId="44" fontId="5" fillId="2" borderId="0" xfId="1" applyFont="1" applyFill="1" applyBorder="1" applyAlignment="1">
      <alignment vertical="center"/>
    </xf>
    <xf numFmtId="44" fontId="5" fillId="2" borderId="5" xfId="1" applyFont="1" applyFill="1" applyBorder="1" applyAlignment="1">
      <alignment vertical="center"/>
    </xf>
    <xf numFmtId="164" fontId="2" fillId="2" borderId="36" xfId="1" applyNumberFormat="1" applyFont="1" applyFill="1" applyBorder="1" applyAlignment="1">
      <alignment horizontal="left" vertical="center"/>
    </xf>
    <xf numFmtId="164" fontId="5" fillId="2" borderId="25" xfId="1" applyNumberFormat="1" applyFont="1" applyFill="1" applyBorder="1" applyAlignment="1">
      <alignment horizontal="left" vertical="center"/>
    </xf>
    <xf numFmtId="44" fontId="2" fillId="2" borderId="36" xfId="1" applyFont="1" applyFill="1" applyBorder="1" applyAlignment="1">
      <alignment horizontal="left" vertical="center"/>
    </xf>
    <xf numFmtId="44" fontId="5" fillId="3" borderId="4" xfId="1" applyFont="1" applyFill="1" applyBorder="1" applyAlignment="1">
      <alignment vertical="center"/>
    </xf>
    <xf numFmtId="44" fontId="2" fillId="3" borderId="4" xfId="1" applyFont="1" applyFill="1" applyBorder="1" applyAlignment="1">
      <alignment horizontal="center" vertical="center"/>
    </xf>
    <xf numFmtId="44" fontId="2" fillId="3" borderId="0" xfId="1" applyFont="1" applyFill="1" applyBorder="1" applyAlignment="1">
      <alignment vertical="center"/>
    </xf>
    <xf numFmtId="44" fontId="2" fillId="3" borderId="5" xfId="1" applyFont="1" applyFill="1" applyBorder="1" applyAlignment="1">
      <alignment vertical="center"/>
    </xf>
    <xf numFmtId="0" fontId="4" fillId="3" borderId="14" xfId="0" applyFont="1" applyFill="1" applyBorder="1"/>
    <xf numFmtId="0" fontId="7" fillId="3" borderId="15" xfId="0" applyFont="1" applyFill="1" applyBorder="1" applyAlignment="1">
      <alignment vertical="center" wrapText="1"/>
    </xf>
    <xf numFmtId="0" fontId="7" fillId="3" borderId="16" xfId="0" applyFont="1" applyFill="1" applyBorder="1" applyAlignment="1">
      <alignment vertical="center" wrapText="1"/>
    </xf>
    <xf numFmtId="0" fontId="7" fillId="3" borderId="20" xfId="0" applyFont="1" applyFill="1" applyBorder="1" applyAlignment="1">
      <alignment vertical="center" wrapText="1"/>
    </xf>
    <xf numFmtId="0" fontId="7" fillId="3" borderId="21" xfId="0" applyFont="1" applyFill="1" applyBorder="1" applyAlignment="1">
      <alignment vertical="center" wrapText="1"/>
    </xf>
    <xf numFmtId="0" fontId="0" fillId="3" borderId="1" xfId="0" applyFont="1" applyFill="1" applyBorder="1"/>
    <xf numFmtId="0" fontId="0" fillId="3" borderId="3" xfId="0" applyFont="1" applyFill="1" applyBorder="1"/>
    <xf numFmtId="0" fontId="0" fillId="3" borderId="15" xfId="0" applyFont="1" applyFill="1" applyBorder="1"/>
    <xf numFmtId="0" fontId="0" fillId="3" borderId="16" xfId="0" applyFont="1" applyFill="1" applyBorder="1"/>
    <xf numFmtId="0" fontId="0" fillId="3" borderId="9" xfId="0" applyFont="1" applyFill="1" applyBorder="1"/>
    <xf numFmtId="0" fontId="0" fillId="3" borderId="12" xfId="0" applyFont="1" applyFill="1" applyBorder="1"/>
    <xf numFmtId="0" fontId="0" fillId="3" borderId="23" xfId="0" applyFont="1" applyFill="1" applyBorder="1"/>
    <xf numFmtId="0" fontId="0" fillId="3" borderId="24" xfId="0" applyFont="1" applyFill="1" applyBorder="1"/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3" borderId="7" xfId="0" applyFont="1" applyFill="1" applyBorder="1"/>
    <xf numFmtId="0" fontId="4" fillId="3" borderId="8" xfId="0" applyFont="1" applyFill="1" applyBorder="1"/>
    <xf numFmtId="0" fontId="4" fillId="0" borderId="31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/>
    </xf>
    <xf numFmtId="0" fontId="4" fillId="3" borderId="22" xfId="0" applyFont="1" applyFill="1" applyBorder="1"/>
    <xf numFmtId="0" fontId="4" fillId="3" borderId="34" xfId="0" applyFont="1" applyFill="1" applyBorder="1" applyAlignment="1">
      <alignment vertical="center" wrapText="1"/>
    </xf>
    <xf numFmtId="0" fontId="4" fillId="3" borderId="39" xfId="0" applyFont="1" applyFill="1" applyBorder="1" applyAlignment="1">
      <alignment vertical="center" wrapText="1"/>
    </xf>
    <xf numFmtId="164" fontId="4" fillId="3" borderId="44" xfId="0" applyNumberFormat="1" applyFont="1" applyFill="1" applyBorder="1" applyAlignment="1">
      <alignment vertical="center" wrapText="1"/>
    </xf>
    <xf numFmtId="164" fontId="4" fillId="3" borderId="45" xfId="0" applyNumberFormat="1" applyFont="1" applyFill="1" applyBorder="1" applyAlignment="1">
      <alignment vertical="center" wrapText="1"/>
    </xf>
    <xf numFmtId="164" fontId="4" fillId="3" borderId="15" xfId="0" applyNumberFormat="1" applyFont="1" applyFill="1" applyBorder="1" applyAlignment="1">
      <alignment vertical="center" wrapText="1"/>
    </xf>
    <xf numFmtId="164" fontId="4" fillId="3" borderId="20" xfId="0" applyNumberFormat="1" applyFont="1" applyFill="1" applyBorder="1" applyAlignment="1">
      <alignment vertical="center" wrapText="1"/>
    </xf>
    <xf numFmtId="164" fontId="4" fillId="3" borderId="15" xfId="0" applyNumberFormat="1" applyFont="1" applyFill="1" applyBorder="1"/>
    <xf numFmtId="164" fontId="4" fillId="3" borderId="23" xfId="0" applyNumberFormat="1" applyFont="1" applyFill="1" applyBorder="1"/>
    <xf numFmtId="10" fontId="19" fillId="0" borderId="22" xfId="0" applyNumberFormat="1" applyFont="1" applyBorder="1" applyAlignment="1">
      <alignment horizontal="center" vertical="center"/>
    </xf>
    <xf numFmtId="10" fontId="19" fillId="0" borderId="14" xfId="0" applyNumberFormat="1" applyFont="1" applyBorder="1" applyAlignment="1">
      <alignment horizontal="center" vertical="center" wrapText="1"/>
    </xf>
    <xf numFmtId="10" fontId="4" fillId="3" borderId="32" xfId="0" applyNumberFormat="1" applyFont="1" applyFill="1" applyBorder="1" applyAlignment="1">
      <alignment vertical="center" wrapText="1"/>
    </xf>
    <xf numFmtId="10" fontId="4" fillId="3" borderId="43" xfId="0" applyNumberFormat="1" applyFont="1" applyFill="1" applyBorder="1" applyAlignment="1">
      <alignment vertical="center" wrapText="1"/>
    </xf>
    <xf numFmtId="164" fontId="4" fillId="3" borderId="15" xfId="0" applyNumberFormat="1" applyFont="1" applyFill="1" applyBorder="1" applyAlignment="1">
      <alignment horizontal="left" vertical="center" wrapText="1"/>
    </xf>
    <xf numFmtId="164" fontId="4" fillId="3" borderId="16" xfId="0" applyNumberFormat="1" applyFont="1" applyFill="1" applyBorder="1" applyAlignment="1">
      <alignment horizontal="left" vertical="center" wrapText="1"/>
    </xf>
    <xf numFmtId="0" fontId="4" fillId="3" borderId="19" xfId="0" applyFont="1" applyFill="1" applyBorder="1" applyAlignment="1">
      <alignment vertical="center"/>
    </xf>
    <xf numFmtId="0" fontId="0" fillId="3" borderId="0" xfId="0" applyFill="1" applyAlignment="1">
      <alignment horizontal="left" vertical="center"/>
    </xf>
    <xf numFmtId="0" fontId="0" fillId="3" borderId="0" xfId="0" applyFill="1" applyBorder="1"/>
    <xf numFmtId="0" fontId="4" fillId="0" borderId="18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2" fontId="4" fillId="3" borderId="18" xfId="0" applyNumberFormat="1" applyFont="1" applyFill="1" applyBorder="1" applyAlignment="1">
      <alignment horizontal="left" vertical="center"/>
    </xf>
    <xf numFmtId="0" fontId="4" fillId="0" borderId="23" xfId="0" applyFont="1" applyBorder="1" applyAlignment="1">
      <alignment vertical="center"/>
    </xf>
    <xf numFmtId="44" fontId="2" fillId="3" borderId="18" xfId="1" applyFont="1" applyFill="1" applyBorder="1" applyAlignment="1">
      <alignment horizontal="left" vertical="center"/>
    </xf>
    <xf numFmtId="0" fontId="2" fillId="3" borderId="4" xfId="3" applyFont="1" applyFill="1" applyBorder="1" applyAlignment="1">
      <alignment horizontal="center"/>
    </xf>
    <xf numFmtId="0" fontId="2" fillId="3" borderId="0" xfId="3" applyFont="1" applyFill="1" applyBorder="1" applyAlignment="1">
      <alignment horizontal="center"/>
    </xf>
    <xf numFmtId="0" fontId="2" fillId="3" borderId="5" xfId="3" applyFont="1" applyFill="1" applyBorder="1" applyAlignment="1">
      <alignment horizontal="center"/>
    </xf>
    <xf numFmtId="0" fontId="2" fillId="3" borderId="4" xfId="2" applyFont="1" applyFill="1" applyBorder="1" applyAlignment="1">
      <alignment horizontal="center" vertical="center" wrapText="1"/>
    </xf>
    <xf numFmtId="0" fontId="2" fillId="3" borderId="0" xfId="2" applyFont="1" applyFill="1" applyBorder="1" applyAlignment="1">
      <alignment horizontal="center" vertical="center" wrapText="1"/>
    </xf>
    <xf numFmtId="0" fontId="2" fillId="3" borderId="5" xfId="2" applyFont="1" applyFill="1" applyBorder="1" applyAlignment="1">
      <alignment horizontal="center" vertical="center" wrapText="1"/>
    </xf>
    <xf numFmtId="0" fontId="2" fillId="3" borderId="9" xfId="2" applyFont="1" applyFill="1" applyBorder="1" applyAlignment="1">
      <alignment horizontal="center" vertical="center" wrapText="1"/>
    </xf>
    <xf numFmtId="0" fontId="2" fillId="3" borderId="11" xfId="2" applyFont="1" applyFill="1" applyBorder="1" applyAlignment="1">
      <alignment horizontal="center" vertical="center" wrapText="1"/>
    </xf>
    <xf numFmtId="0" fontId="2" fillId="3" borderId="12" xfId="2" applyFont="1" applyFill="1" applyBorder="1" applyAlignment="1">
      <alignment horizontal="center" vertical="center" wrapText="1"/>
    </xf>
    <xf numFmtId="44" fontId="2" fillId="2" borderId="9" xfId="1" applyFont="1" applyFill="1" applyBorder="1" applyAlignment="1">
      <alignment horizontal="left" vertical="center"/>
    </xf>
    <xf numFmtId="44" fontId="2" fillId="2" borderId="11" xfId="1" applyFont="1" applyFill="1" applyBorder="1" applyAlignment="1">
      <alignment horizontal="left" vertical="center"/>
    </xf>
    <xf numFmtId="44" fontId="2" fillId="2" borderId="12" xfId="1" applyFont="1" applyFill="1" applyBorder="1" applyAlignment="1">
      <alignment horizontal="left" vertical="center"/>
    </xf>
    <xf numFmtId="0" fontId="7" fillId="2" borderId="42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3" borderId="1" xfId="2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/>
    </xf>
    <xf numFmtId="0" fontId="7" fillId="3" borderId="3" xfId="2" applyFont="1" applyFill="1" applyBorder="1" applyAlignment="1">
      <alignment horizontal="center" vertical="center"/>
    </xf>
    <xf numFmtId="0" fontId="7" fillId="3" borderId="4" xfId="2" applyFont="1" applyFill="1" applyBorder="1" applyAlignment="1">
      <alignment horizontal="center" vertical="center"/>
    </xf>
    <xf numFmtId="0" fontId="7" fillId="3" borderId="0" xfId="2" applyFont="1" applyFill="1" applyBorder="1" applyAlignment="1">
      <alignment horizontal="center" vertical="center"/>
    </xf>
    <xf numFmtId="0" fontId="7" fillId="3" borderId="5" xfId="2" applyFont="1" applyFill="1" applyBorder="1" applyAlignment="1">
      <alignment horizontal="center" vertical="center"/>
    </xf>
    <xf numFmtId="44" fontId="2" fillId="2" borderId="1" xfId="1" applyFont="1" applyFill="1" applyBorder="1" applyAlignment="1">
      <alignment horizontal="center" vertical="center"/>
    </xf>
    <xf numFmtId="44" fontId="2" fillId="2" borderId="2" xfId="1" applyFont="1" applyFill="1" applyBorder="1" applyAlignment="1">
      <alignment horizontal="center" vertical="center"/>
    </xf>
    <xf numFmtId="44" fontId="2" fillId="2" borderId="3" xfId="1" applyFont="1" applyFill="1" applyBorder="1" applyAlignment="1">
      <alignment horizontal="center" vertical="center"/>
    </xf>
    <xf numFmtId="44" fontId="2" fillId="2" borderId="4" xfId="1" applyFont="1" applyFill="1" applyBorder="1" applyAlignment="1">
      <alignment horizontal="center" vertical="center"/>
    </xf>
    <xf numFmtId="44" fontId="2" fillId="2" borderId="0" xfId="1" applyFont="1" applyFill="1" applyBorder="1" applyAlignment="1">
      <alignment horizontal="center" vertical="center"/>
    </xf>
    <xf numFmtId="44" fontId="2" fillId="2" borderId="5" xfId="1" applyFont="1" applyFill="1" applyBorder="1" applyAlignment="1">
      <alignment horizontal="center" vertical="center"/>
    </xf>
    <xf numFmtId="44" fontId="5" fillId="3" borderId="6" xfId="1" applyFont="1" applyFill="1" applyBorder="1" applyAlignment="1">
      <alignment horizontal="left" vertical="center"/>
    </xf>
    <xf numFmtId="44" fontId="2" fillId="3" borderId="7" xfId="1" applyFont="1" applyFill="1" applyBorder="1" applyAlignment="1">
      <alignment horizontal="left" vertical="center"/>
    </xf>
    <xf numFmtId="4" fontId="3" fillId="3" borderId="7" xfId="0" applyNumberFormat="1" applyFont="1" applyFill="1" applyBorder="1" applyAlignment="1">
      <alignment horizontal="center" vertical="center"/>
    </xf>
    <xf numFmtId="2" fontId="3" fillId="3" borderId="7" xfId="0" applyNumberFormat="1" applyFont="1" applyFill="1" applyBorder="1" applyAlignment="1">
      <alignment horizontal="center" vertical="center"/>
    </xf>
    <xf numFmtId="2" fontId="3" fillId="3" borderId="8" xfId="0" applyNumberFormat="1" applyFont="1" applyFill="1" applyBorder="1" applyAlignment="1">
      <alignment horizontal="center" vertical="center"/>
    </xf>
    <xf numFmtId="44" fontId="5" fillId="3" borderId="10" xfId="1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8" xfId="0" applyFont="1" applyFill="1" applyBorder="1" applyAlignment="1">
      <alignment horizontal="center" vertical="center" wrapText="1"/>
    </xf>
    <xf numFmtId="44" fontId="5" fillId="3" borderId="33" xfId="1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44" fontId="2" fillId="2" borderId="26" xfId="1" applyFont="1" applyFill="1" applyBorder="1" applyAlignment="1">
      <alignment horizontal="center" vertical="center"/>
    </xf>
    <xf numFmtId="44" fontId="2" fillId="2" borderId="27" xfId="1" applyFont="1" applyFill="1" applyBorder="1" applyAlignment="1">
      <alignment horizontal="center" vertical="center"/>
    </xf>
    <xf numFmtId="44" fontId="2" fillId="2" borderId="28" xfId="1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4" fontId="5" fillId="3" borderId="18" xfId="0" applyNumberFormat="1" applyFont="1" applyFill="1" applyBorder="1" applyAlignment="1">
      <alignment horizontal="center" vertical="center"/>
    </xf>
    <xf numFmtId="4" fontId="5" fillId="3" borderId="19" xfId="0" applyNumberFormat="1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 wrapText="1"/>
    </xf>
    <xf numFmtId="0" fontId="4" fillId="3" borderId="31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 wrapText="1"/>
    </xf>
    <xf numFmtId="0" fontId="4" fillId="0" borderId="15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3" borderId="39" xfId="0" applyFont="1" applyFill="1" applyBorder="1" applyAlignment="1">
      <alignment horizontal="left" vertical="center"/>
    </xf>
    <xf numFmtId="0" fontId="4" fillId="3" borderId="40" xfId="0" applyFont="1" applyFill="1" applyBorder="1" applyAlignment="1">
      <alignment horizontal="left" vertical="center"/>
    </xf>
    <xf numFmtId="0" fontId="4" fillId="3" borderId="41" xfId="0" applyFont="1" applyFill="1" applyBorder="1" applyAlignment="1">
      <alignment horizontal="left" vertical="center"/>
    </xf>
    <xf numFmtId="0" fontId="4" fillId="0" borderId="29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4" fillId="0" borderId="39" xfId="0" applyFont="1" applyBorder="1" applyAlignment="1">
      <alignment horizontal="left" vertical="center" wrapText="1"/>
    </xf>
    <xf numFmtId="0" fontId="4" fillId="0" borderId="40" xfId="0" applyFont="1" applyBorder="1" applyAlignment="1">
      <alignment horizontal="left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34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35" xfId="0" applyFont="1" applyBorder="1" applyAlignment="1">
      <alignment horizontal="left" vertical="center" wrapText="1"/>
    </xf>
    <xf numFmtId="0" fontId="9" fillId="3" borderId="14" xfId="0" applyFont="1" applyFill="1" applyBorder="1" applyAlignment="1">
      <alignment horizontal="center"/>
    </xf>
    <xf numFmtId="0" fontId="9" fillId="3" borderId="15" xfId="0" applyFont="1" applyFill="1" applyBorder="1" applyAlignment="1">
      <alignment horizontal="center"/>
    </xf>
    <xf numFmtId="0" fontId="9" fillId="3" borderId="16" xfId="0" applyFont="1" applyFill="1" applyBorder="1" applyAlignment="1">
      <alignment horizontal="center"/>
    </xf>
    <xf numFmtId="0" fontId="10" fillId="3" borderId="18" xfId="0" applyFont="1" applyFill="1" applyBorder="1"/>
    <xf numFmtId="0" fontId="11" fillId="4" borderId="17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 vertical="center" wrapText="1"/>
    </xf>
    <xf numFmtId="9" fontId="12" fillId="6" borderId="18" xfId="0" applyNumberFormat="1" applyFon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left" vertical="center"/>
    </xf>
    <xf numFmtId="0" fontId="14" fillId="3" borderId="18" xfId="0" applyFont="1" applyFill="1" applyBorder="1" applyAlignment="1">
      <alignment horizontal="left" vertical="center"/>
    </xf>
    <xf numFmtId="0" fontId="14" fillId="3" borderId="19" xfId="0" applyFont="1" applyFill="1" applyBorder="1" applyAlignment="1">
      <alignment horizontal="left" vertical="center"/>
    </xf>
    <xf numFmtId="0" fontId="15" fillId="3" borderId="17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0" fontId="17" fillId="4" borderId="18" xfId="0" applyFont="1" applyFill="1" applyBorder="1" applyAlignment="1">
      <alignment horizontal="center" vertical="center"/>
    </xf>
    <xf numFmtId="0" fontId="17" fillId="4" borderId="19" xfId="0" applyFont="1" applyFill="1" applyBorder="1" applyAlignment="1">
      <alignment horizontal="center" vertical="center"/>
    </xf>
    <xf numFmtId="0" fontId="15" fillId="4" borderId="18" xfId="0" applyFont="1" applyFill="1" applyBorder="1" applyAlignment="1">
      <alignment horizontal="center" vertical="center"/>
    </xf>
    <xf numFmtId="0" fontId="15" fillId="4" borderId="19" xfId="0" applyFont="1" applyFill="1" applyBorder="1" applyAlignment="1">
      <alignment horizontal="center" vertical="center"/>
    </xf>
    <xf numFmtId="0" fontId="12" fillId="6" borderId="17" xfId="0" applyFont="1" applyFill="1" applyBorder="1" applyAlignment="1">
      <alignment horizontal="center" vertical="center" wrapText="1"/>
    </xf>
    <xf numFmtId="0" fontId="12" fillId="6" borderId="18" xfId="0" applyFont="1" applyFill="1" applyBorder="1" applyAlignment="1">
      <alignment horizontal="center" vertical="center"/>
    </xf>
    <xf numFmtId="0" fontId="14" fillId="3" borderId="17" xfId="0" applyFont="1" applyFill="1" applyBorder="1" applyAlignment="1">
      <alignment horizontal="right" vertical="center"/>
    </xf>
    <xf numFmtId="0" fontId="14" fillId="3" borderId="18" xfId="0" applyFont="1" applyFill="1" applyBorder="1" applyAlignment="1">
      <alignment horizontal="right" vertical="center"/>
    </xf>
    <xf numFmtId="0" fontId="15" fillId="3" borderId="19" xfId="0" applyFont="1" applyFill="1" applyBorder="1" applyAlignment="1">
      <alignment horizontal="center" vertical="center"/>
    </xf>
    <xf numFmtId="0" fontId="15" fillId="5" borderId="17" xfId="0" applyFont="1" applyFill="1" applyBorder="1" applyAlignment="1">
      <alignment horizontal="center" vertical="center"/>
    </xf>
    <xf numFmtId="0" fontId="15" fillId="5" borderId="18" xfId="0" applyFont="1" applyFill="1" applyBorder="1" applyAlignment="1">
      <alignment horizontal="center" vertical="center"/>
    </xf>
    <xf numFmtId="10" fontId="15" fillId="5" borderId="18" xfId="0" applyNumberFormat="1" applyFont="1" applyFill="1" applyBorder="1" applyAlignment="1">
      <alignment horizontal="center" vertical="center"/>
    </xf>
    <xf numFmtId="0" fontId="16" fillId="5" borderId="17" xfId="0" applyFont="1" applyFill="1" applyBorder="1" applyAlignment="1">
      <alignment horizontal="justify" vertical="center" wrapText="1"/>
    </xf>
    <xf numFmtId="0" fontId="16" fillId="5" borderId="18" xfId="0" applyFont="1" applyFill="1" applyBorder="1" applyAlignment="1">
      <alignment horizontal="justify" vertical="center" wrapText="1"/>
    </xf>
    <xf numFmtId="0" fontId="16" fillId="5" borderId="19" xfId="0" applyFont="1" applyFill="1" applyBorder="1" applyAlignment="1">
      <alignment horizontal="justify" vertical="center" wrapText="1"/>
    </xf>
    <xf numFmtId="0" fontId="16" fillId="5" borderId="22" xfId="0" applyFont="1" applyFill="1" applyBorder="1" applyAlignment="1">
      <alignment horizontal="justify" vertical="center" wrapText="1"/>
    </xf>
    <xf numFmtId="0" fontId="16" fillId="5" borderId="23" xfId="0" applyFont="1" applyFill="1" applyBorder="1" applyAlignment="1">
      <alignment horizontal="justify" vertical="center" wrapText="1"/>
    </xf>
    <xf numFmtId="0" fontId="16" fillId="5" borderId="24" xfId="0" applyFont="1" applyFill="1" applyBorder="1" applyAlignment="1">
      <alignment horizontal="justify" vertical="center" wrapText="1"/>
    </xf>
    <xf numFmtId="0" fontId="15" fillId="4" borderId="17" xfId="0" applyFont="1" applyFill="1" applyBorder="1" applyAlignment="1">
      <alignment horizontal="center" vertical="center"/>
    </xf>
  </cellXfs>
  <cellStyles count="5">
    <cellStyle name="Moeda" xfId="1" builtinId="4"/>
    <cellStyle name="Normal" xfId="0" builtinId="0"/>
    <cellStyle name="Normal 12" xfId="2" xr:uid="{A6A03FF2-CAD8-4822-ADE3-FF677CAD04BF}"/>
    <cellStyle name="Normal 2 10" xfId="3" xr:uid="{13ED979D-B693-4DE4-9D7C-CF438D7C966D}"/>
    <cellStyle name="Normal 3" xfId="4" xr:uid="{6098C19C-C6EA-4667-8288-50002727C94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523876</xdr:colOff>
      <xdr:row>0</xdr:row>
      <xdr:rowOff>114301</xdr:rowOff>
    </xdr:from>
    <xdr:to>
      <xdr:col>1</xdr:col>
      <xdr:colOff>790575</xdr:colOff>
      <xdr:row>3</xdr:row>
      <xdr:rowOff>161926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4836801-E955-49AB-8136-28DACBCB48C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6" y="114301"/>
          <a:ext cx="876299" cy="6191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523876</xdr:colOff>
      <xdr:row>0</xdr:row>
      <xdr:rowOff>114301</xdr:rowOff>
    </xdr:from>
    <xdr:to>
      <xdr:col>1</xdr:col>
      <xdr:colOff>790575</xdr:colOff>
      <xdr:row>4</xdr:row>
      <xdr:rowOff>1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71ACD2DB-DFCE-4C19-839C-19B45234B84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6" y="114301"/>
          <a:ext cx="876299" cy="6477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523876</xdr:colOff>
      <xdr:row>0</xdr:row>
      <xdr:rowOff>114301</xdr:rowOff>
    </xdr:from>
    <xdr:to>
      <xdr:col>1</xdr:col>
      <xdr:colOff>790575</xdr:colOff>
      <xdr:row>4</xdr:row>
      <xdr:rowOff>38101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0B69699-1036-4999-8517-DB3EC4F47B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6" y="114301"/>
          <a:ext cx="876299" cy="6858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523876</xdr:colOff>
      <xdr:row>0</xdr:row>
      <xdr:rowOff>114301</xdr:rowOff>
    </xdr:from>
    <xdr:to>
      <xdr:col>1</xdr:col>
      <xdr:colOff>790575</xdr:colOff>
      <xdr:row>4</xdr:row>
      <xdr:rowOff>1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0075A8D-D173-4A57-9A1E-055B16971B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6" y="114301"/>
          <a:ext cx="876299" cy="647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DBFBFF-795C-4519-A372-EAE1AF277F04}">
  <sheetPr>
    <tabColor rgb="FFFFFF00"/>
  </sheetPr>
  <dimension ref="A1:H53"/>
  <sheetViews>
    <sheetView tabSelected="1" view="pageBreakPreview" zoomScale="60" zoomScaleNormal="100" workbookViewId="0">
      <selection activeCell="L14" sqref="L14"/>
    </sheetView>
  </sheetViews>
  <sheetFormatPr defaultColWidth="9.109375" defaultRowHeight="14.4" x14ac:dyDescent="0.3"/>
  <cols>
    <col min="1" max="1" width="9.109375" style="8"/>
    <col min="2" max="2" width="41.5546875" style="8" customWidth="1"/>
    <col min="3" max="3" width="13.33203125" style="8" bestFit="1" customWidth="1"/>
    <col min="4" max="5" width="9.109375" style="8"/>
    <col min="6" max="7" width="14.44140625" style="8" customWidth="1"/>
    <col min="8" max="8" width="15.109375" style="8" customWidth="1"/>
    <col min="9" max="16384" width="9.109375" style="8"/>
  </cols>
  <sheetData>
    <row r="1" spans="1:8" ht="15.75" customHeight="1" x14ac:dyDescent="0.3">
      <c r="A1" s="138" t="s">
        <v>0</v>
      </c>
      <c r="B1" s="139"/>
      <c r="C1" s="139"/>
      <c r="D1" s="139"/>
      <c r="E1" s="139"/>
      <c r="F1" s="139"/>
      <c r="G1" s="139"/>
      <c r="H1" s="140"/>
    </row>
    <row r="2" spans="1:8" ht="15.75" customHeight="1" x14ac:dyDescent="0.3">
      <c r="A2" s="141"/>
      <c r="B2" s="142"/>
      <c r="C2" s="142"/>
      <c r="D2" s="142"/>
      <c r="E2" s="142"/>
      <c r="F2" s="142"/>
      <c r="G2" s="142"/>
      <c r="H2" s="143"/>
    </row>
    <row r="3" spans="1:8" ht="15.75" customHeight="1" x14ac:dyDescent="0.3">
      <c r="A3" s="141"/>
      <c r="B3" s="142"/>
      <c r="C3" s="142"/>
      <c r="D3" s="142"/>
      <c r="E3" s="142"/>
      <c r="F3" s="142"/>
      <c r="G3" s="142"/>
      <c r="H3" s="143"/>
    </row>
    <row r="4" spans="1:8" ht="15.75" customHeight="1" x14ac:dyDescent="0.3">
      <c r="A4" s="141"/>
      <c r="B4" s="142"/>
      <c r="C4" s="142"/>
      <c r="D4" s="142"/>
      <c r="E4" s="142"/>
      <c r="F4" s="142"/>
      <c r="G4" s="142"/>
      <c r="H4" s="143"/>
    </row>
    <row r="5" spans="1:8" ht="15" thickBot="1" x14ac:dyDescent="0.35">
      <c r="A5" s="141"/>
      <c r="B5" s="142"/>
      <c r="C5" s="142"/>
      <c r="D5" s="142"/>
      <c r="E5" s="142"/>
      <c r="F5" s="142"/>
      <c r="G5" s="142"/>
      <c r="H5" s="143"/>
    </row>
    <row r="6" spans="1:8" ht="15" thickBot="1" x14ac:dyDescent="0.35">
      <c r="A6" s="144" t="s">
        <v>1</v>
      </c>
      <c r="B6" s="145"/>
      <c r="C6" s="146" t="s">
        <v>32</v>
      </c>
      <c r="D6" s="146"/>
      <c r="E6" s="146"/>
      <c r="F6" s="146"/>
      <c r="G6" s="147" t="s">
        <v>82</v>
      </c>
      <c r="H6" s="148"/>
    </row>
    <row r="7" spans="1:8" ht="19.5" customHeight="1" thickBot="1" x14ac:dyDescent="0.35">
      <c r="A7" s="31" t="s">
        <v>33</v>
      </c>
      <c r="B7" s="9"/>
      <c r="C7" s="149" t="s">
        <v>2</v>
      </c>
      <c r="D7" s="149"/>
      <c r="E7" s="149"/>
      <c r="F7" s="149"/>
      <c r="G7" s="10"/>
      <c r="H7" s="11"/>
    </row>
    <row r="8" spans="1:8" ht="24.6" thickBot="1" x14ac:dyDescent="0.35">
      <c r="A8" s="24" t="s">
        <v>3</v>
      </c>
      <c r="B8" s="7" t="s">
        <v>4</v>
      </c>
      <c r="C8" s="24" t="s">
        <v>5</v>
      </c>
      <c r="D8" s="24" t="s">
        <v>6</v>
      </c>
      <c r="E8" s="24" t="s">
        <v>7</v>
      </c>
      <c r="F8" s="24" t="s">
        <v>8</v>
      </c>
      <c r="G8" s="25" t="s">
        <v>9</v>
      </c>
      <c r="H8" s="26" t="s">
        <v>10</v>
      </c>
    </row>
    <row r="9" spans="1:8" ht="15" thickBot="1" x14ac:dyDescent="0.35">
      <c r="A9" s="60" t="s">
        <v>11</v>
      </c>
      <c r="B9" s="128" t="s">
        <v>83</v>
      </c>
      <c r="C9" s="129"/>
      <c r="D9" s="129"/>
      <c r="E9" s="129"/>
      <c r="F9" s="129"/>
      <c r="G9" s="129"/>
      <c r="H9" s="130"/>
    </row>
    <row r="10" spans="1:8" ht="48" x14ac:dyDescent="0.3">
      <c r="A10" s="12" t="s">
        <v>84</v>
      </c>
      <c r="B10" s="1" t="s">
        <v>90</v>
      </c>
      <c r="C10" s="2" t="s">
        <v>91</v>
      </c>
      <c r="D10" s="61" t="s">
        <v>92</v>
      </c>
      <c r="E10" s="14">
        <v>81.599999999999994</v>
      </c>
      <c r="F10" s="55">
        <v>6.78</v>
      </c>
      <c r="G10" s="56">
        <f t="shared" ref="G10:G21" si="0">F10*1.3056</f>
        <v>8.8519680000000012</v>
      </c>
      <c r="H10" s="57">
        <f>G10*E10</f>
        <v>722.3205888</v>
      </c>
    </row>
    <row r="11" spans="1:8" ht="36" x14ac:dyDescent="0.3">
      <c r="A11" s="15" t="s">
        <v>85</v>
      </c>
      <c r="B11" s="3" t="s">
        <v>88</v>
      </c>
      <c r="C11" s="4" t="s">
        <v>17</v>
      </c>
      <c r="D11" s="18" t="s">
        <v>89</v>
      </c>
      <c r="E11" s="18">
        <v>102</v>
      </c>
      <c r="F11" s="50">
        <v>111.2</v>
      </c>
      <c r="G11" s="51">
        <f t="shared" si="0"/>
        <v>145.18272000000002</v>
      </c>
      <c r="H11" s="58">
        <f t="shared" ref="H11:H14" si="1">G11*E11</f>
        <v>14808.637440000002</v>
      </c>
    </row>
    <row r="12" spans="1:8" x14ac:dyDescent="0.3">
      <c r="A12" s="15" t="s">
        <v>86</v>
      </c>
      <c r="B12" s="4" t="s">
        <v>18</v>
      </c>
      <c r="C12" s="4" t="s">
        <v>19</v>
      </c>
      <c r="D12" s="16" t="s">
        <v>92</v>
      </c>
      <c r="E12" s="16">
        <v>68.849999999999994</v>
      </c>
      <c r="F12" s="50">
        <v>31.53</v>
      </c>
      <c r="G12" s="51">
        <f t="shared" si="0"/>
        <v>41.165568000000007</v>
      </c>
      <c r="H12" s="58">
        <f t="shared" si="1"/>
        <v>2834.2493568000004</v>
      </c>
    </row>
    <row r="13" spans="1:8" ht="48" x14ac:dyDescent="0.3">
      <c r="A13" s="15" t="s">
        <v>93</v>
      </c>
      <c r="B13" s="3" t="s">
        <v>20</v>
      </c>
      <c r="C13" s="4" t="s">
        <v>21</v>
      </c>
      <c r="D13" s="16" t="s">
        <v>87</v>
      </c>
      <c r="E13" s="16">
        <v>81.599999999999994</v>
      </c>
      <c r="F13" s="50">
        <v>23.86</v>
      </c>
      <c r="G13" s="51">
        <f t="shared" si="0"/>
        <v>31.151616000000001</v>
      </c>
      <c r="H13" s="58">
        <f t="shared" si="1"/>
        <v>2541.9718656</v>
      </c>
    </row>
    <row r="14" spans="1:8" ht="60.6" thickBot="1" x14ac:dyDescent="0.35">
      <c r="A14" s="19" t="s">
        <v>94</v>
      </c>
      <c r="B14" s="5" t="s">
        <v>110</v>
      </c>
      <c r="C14" s="6" t="s">
        <v>111</v>
      </c>
      <c r="D14" s="20" t="s">
        <v>89</v>
      </c>
      <c r="E14" s="20">
        <v>23.75</v>
      </c>
      <c r="F14" s="52">
        <v>370.8</v>
      </c>
      <c r="G14" s="53">
        <f t="shared" si="0"/>
        <v>484.11648000000002</v>
      </c>
      <c r="H14" s="59">
        <f t="shared" si="1"/>
        <v>11497.7664</v>
      </c>
    </row>
    <row r="15" spans="1:8" ht="15" thickBot="1" x14ac:dyDescent="0.35">
      <c r="A15" s="125" t="s">
        <v>95</v>
      </c>
      <c r="B15" s="126"/>
      <c r="C15" s="126"/>
      <c r="D15" s="126"/>
      <c r="E15" s="126"/>
      <c r="F15" s="126"/>
      <c r="G15" s="127"/>
      <c r="H15" s="68">
        <f>SUM(H10:H14)</f>
        <v>32404.945651200003</v>
      </c>
    </row>
    <row r="16" spans="1:8" ht="15" thickBot="1" x14ac:dyDescent="0.35">
      <c r="A16" s="24" t="s">
        <v>14</v>
      </c>
      <c r="B16" s="131" t="s">
        <v>96</v>
      </c>
      <c r="C16" s="129"/>
      <c r="D16" s="129"/>
      <c r="E16" s="129"/>
      <c r="F16" s="129"/>
      <c r="G16" s="129"/>
      <c r="H16" s="130"/>
    </row>
    <row r="17" spans="1:8" ht="24" x14ac:dyDescent="0.3">
      <c r="A17" s="12" t="s">
        <v>97</v>
      </c>
      <c r="B17" s="1" t="s">
        <v>120</v>
      </c>
      <c r="C17" s="54" t="s">
        <v>121</v>
      </c>
      <c r="D17" s="13" t="s">
        <v>122</v>
      </c>
      <c r="E17" s="13">
        <v>1</v>
      </c>
      <c r="F17" s="106">
        <v>1783.1</v>
      </c>
      <c r="G17" s="56">
        <f t="shared" si="0"/>
        <v>2328.0153599999999</v>
      </c>
      <c r="H17" s="107">
        <f>G17*E17</f>
        <v>2328.0153599999999</v>
      </c>
    </row>
    <row r="18" spans="1:8" ht="36" x14ac:dyDescent="0.3">
      <c r="A18" s="15" t="s">
        <v>98</v>
      </c>
      <c r="B18" s="3" t="s">
        <v>12</v>
      </c>
      <c r="C18" s="4" t="s">
        <v>13</v>
      </c>
      <c r="D18" s="17" t="s">
        <v>87</v>
      </c>
      <c r="E18" s="16">
        <v>1541.26</v>
      </c>
      <c r="F18" s="50">
        <v>2.36</v>
      </c>
      <c r="G18" s="51">
        <f t="shared" si="0"/>
        <v>3.081216</v>
      </c>
      <c r="H18" s="58">
        <f>G18*E18</f>
        <v>4748.9549721599997</v>
      </c>
    </row>
    <row r="19" spans="1:8" ht="24" x14ac:dyDescent="0.3">
      <c r="A19" s="15" t="s">
        <v>99</v>
      </c>
      <c r="B19" s="111" t="str">
        <f>'Memorial de Cálculo'!B18</f>
        <v>TRANSPORTE DE MATERIAL DE QUALQUER NATUREZA. DISTÂNCIA MÉDIA DE TRANSPORTE &gt;= 50,10 KM</v>
      </c>
      <c r="C19" s="4" t="str">
        <f>'Memorial de Cálculo'!C18</f>
        <v xml:space="preserve">OBR-VIA-435 </v>
      </c>
      <c r="D19" s="17" t="str">
        <f>'Memorial de Cálculo'!D18</f>
        <v>TxKM</v>
      </c>
      <c r="E19" s="113">
        <f>0.0005* E18 * 309</f>
        <v>238.12467000000001</v>
      </c>
      <c r="F19" s="50">
        <v>0.74</v>
      </c>
      <c r="G19" s="51">
        <f t="shared" ref="G19" si="2">F19*1.3056</f>
        <v>0.966144</v>
      </c>
      <c r="H19" s="58">
        <f>G19*E19</f>
        <v>230.06272117248</v>
      </c>
    </row>
    <row r="20" spans="1:8" ht="36" x14ac:dyDescent="0.3">
      <c r="A20" s="15" t="s">
        <v>119</v>
      </c>
      <c r="B20" s="3" t="s">
        <v>113</v>
      </c>
      <c r="C20" s="4" t="s">
        <v>101</v>
      </c>
      <c r="D20" s="17" t="s">
        <v>102</v>
      </c>
      <c r="E20" s="16">
        <v>3306</v>
      </c>
      <c r="F20" s="50">
        <v>1.87</v>
      </c>
      <c r="G20" s="51">
        <f t="shared" si="0"/>
        <v>2.4414720000000005</v>
      </c>
      <c r="H20" s="58">
        <f>G20*E20</f>
        <v>8071.506432000002</v>
      </c>
    </row>
    <row r="21" spans="1:8" ht="60.6" thickBot="1" x14ac:dyDescent="0.35">
      <c r="A21" s="15" t="s">
        <v>137</v>
      </c>
      <c r="B21" s="5" t="s">
        <v>15</v>
      </c>
      <c r="C21" s="114" t="s">
        <v>16</v>
      </c>
      <c r="D21" s="21" t="s">
        <v>92</v>
      </c>
      <c r="E21" s="20">
        <v>77.06</v>
      </c>
      <c r="F21" s="52">
        <v>1564.87</v>
      </c>
      <c r="G21" s="53">
        <f t="shared" si="0"/>
        <v>2043.094272</v>
      </c>
      <c r="H21" s="59">
        <f>G21*E21</f>
        <v>157440.84460032001</v>
      </c>
    </row>
    <row r="22" spans="1:8" ht="15" thickBot="1" x14ac:dyDescent="0.35">
      <c r="A22" s="125" t="s">
        <v>103</v>
      </c>
      <c r="B22" s="126"/>
      <c r="C22" s="126"/>
      <c r="D22" s="126"/>
      <c r="E22" s="126"/>
      <c r="F22" s="126"/>
      <c r="G22" s="127"/>
      <c r="H22" s="68">
        <f>SUM(H17:H21)</f>
        <v>172819.38408565248</v>
      </c>
    </row>
    <row r="23" spans="1:8" ht="15" thickBot="1" x14ac:dyDescent="0.35">
      <c r="A23" s="64" t="s">
        <v>22</v>
      </c>
      <c r="B23" s="65"/>
      <c r="C23" s="65"/>
      <c r="D23" s="65"/>
      <c r="E23" s="65"/>
      <c r="F23" s="65"/>
      <c r="G23" s="66"/>
      <c r="H23" s="67">
        <f>H22+H15</f>
        <v>205224.32973685249</v>
      </c>
    </row>
    <row r="24" spans="1:8" x14ac:dyDescent="0.3">
      <c r="A24" s="132" t="s">
        <v>28</v>
      </c>
      <c r="B24" s="133"/>
      <c r="C24" s="133"/>
      <c r="D24" s="133"/>
      <c r="E24" s="133"/>
      <c r="F24" s="133"/>
      <c r="G24" s="133"/>
      <c r="H24" s="134"/>
    </row>
    <row r="25" spans="1:8" x14ac:dyDescent="0.3">
      <c r="A25" s="135"/>
      <c r="B25" s="136"/>
      <c r="C25" s="136"/>
      <c r="D25" s="136"/>
      <c r="E25" s="136"/>
      <c r="F25" s="136"/>
      <c r="G25" s="136"/>
      <c r="H25" s="137"/>
    </row>
    <row r="26" spans="1:8" ht="30.75" customHeight="1" x14ac:dyDescent="0.3">
      <c r="A26" s="116" t="s">
        <v>23</v>
      </c>
      <c r="B26" s="117"/>
      <c r="C26" s="117"/>
      <c r="D26" s="117"/>
      <c r="E26" s="117"/>
      <c r="F26" s="117"/>
      <c r="G26" s="117"/>
      <c r="H26" s="118"/>
    </row>
    <row r="27" spans="1:8" x14ac:dyDescent="0.3">
      <c r="A27" s="116"/>
      <c r="B27" s="117"/>
      <c r="C27" s="117"/>
      <c r="D27" s="117"/>
      <c r="E27" s="117"/>
      <c r="F27" s="117"/>
      <c r="G27" s="117"/>
      <c r="H27" s="118"/>
    </row>
    <row r="28" spans="1:8" x14ac:dyDescent="0.3">
      <c r="A28" s="116"/>
      <c r="B28" s="117"/>
      <c r="C28" s="117"/>
      <c r="D28" s="117"/>
      <c r="E28" s="117"/>
      <c r="F28" s="117"/>
      <c r="G28" s="117"/>
      <c r="H28" s="118"/>
    </row>
    <row r="29" spans="1:8" x14ac:dyDescent="0.3">
      <c r="A29" s="119" t="s">
        <v>29</v>
      </c>
      <c r="B29" s="120"/>
      <c r="C29" s="120"/>
      <c r="D29" s="120"/>
      <c r="E29" s="120"/>
      <c r="F29" s="120"/>
      <c r="G29" s="120"/>
      <c r="H29" s="121"/>
    </row>
    <row r="30" spans="1:8" x14ac:dyDescent="0.3">
      <c r="A30" s="119" t="s">
        <v>30</v>
      </c>
      <c r="B30" s="120"/>
      <c r="C30" s="120"/>
      <c r="D30" s="120"/>
      <c r="E30" s="120"/>
      <c r="F30" s="120"/>
      <c r="G30" s="120"/>
      <c r="H30" s="121"/>
    </row>
    <row r="31" spans="1:8" ht="15" thickBot="1" x14ac:dyDescent="0.35">
      <c r="A31" s="122" t="s">
        <v>31</v>
      </c>
      <c r="B31" s="123"/>
      <c r="C31" s="123"/>
      <c r="D31" s="123"/>
      <c r="E31" s="123"/>
      <c r="F31" s="123"/>
      <c r="G31" s="123"/>
      <c r="H31" s="124"/>
    </row>
    <row r="32" spans="1:8" x14ac:dyDescent="0.3">
      <c r="A32" s="27"/>
      <c r="B32" s="27"/>
      <c r="C32" s="27"/>
      <c r="D32" s="27"/>
      <c r="E32" s="27"/>
      <c r="F32" s="27"/>
      <c r="G32" s="27"/>
      <c r="H32" s="28"/>
    </row>
    <row r="33" spans="1:8" x14ac:dyDescent="0.3">
      <c r="A33" s="29"/>
      <c r="B33" s="27"/>
      <c r="C33" s="27"/>
      <c r="D33" s="27"/>
      <c r="E33" s="27"/>
      <c r="F33" s="27"/>
      <c r="G33" s="27"/>
      <c r="H33" s="28"/>
    </row>
    <row r="34" spans="1:8" x14ac:dyDescent="0.3">
      <c r="A34" s="30"/>
      <c r="B34" s="27"/>
      <c r="C34" s="27"/>
      <c r="D34" s="27"/>
      <c r="E34" s="27"/>
      <c r="F34" s="27"/>
      <c r="G34" s="27"/>
      <c r="H34" s="28"/>
    </row>
    <row r="35" spans="1:8" x14ac:dyDescent="0.3">
      <c r="A35" s="30"/>
      <c r="B35" s="27"/>
      <c r="C35" s="27"/>
      <c r="D35" s="27"/>
      <c r="E35" s="27"/>
      <c r="F35" s="27"/>
      <c r="G35" s="27"/>
      <c r="H35" s="28"/>
    </row>
    <row r="36" spans="1:8" x14ac:dyDescent="0.3">
      <c r="A36" s="29"/>
      <c r="B36" s="27"/>
      <c r="C36" s="27"/>
      <c r="D36" s="27"/>
      <c r="E36" s="27"/>
      <c r="F36" s="27"/>
      <c r="G36" s="27"/>
      <c r="H36" s="28"/>
    </row>
    <row r="37" spans="1:8" x14ac:dyDescent="0.3">
      <c r="A37" s="27"/>
      <c r="B37" s="27"/>
      <c r="C37" s="27"/>
      <c r="D37" s="27"/>
      <c r="E37" s="27"/>
      <c r="F37" s="27"/>
      <c r="G37" s="27"/>
      <c r="H37" s="28"/>
    </row>
    <row r="38" spans="1:8" x14ac:dyDescent="0.3">
      <c r="A38" s="23"/>
      <c r="B38" s="22"/>
      <c r="C38" s="22"/>
      <c r="D38" s="22"/>
      <c r="E38" s="22"/>
      <c r="F38" s="22"/>
      <c r="G38" s="22"/>
      <c r="H38" s="23"/>
    </row>
    <row r="39" spans="1:8" ht="30" customHeight="1" x14ac:dyDescent="0.3"/>
    <row r="46" spans="1:8" ht="30.75" customHeight="1" x14ac:dyDescent="0.3"/>
    <row r="53" ht="30.75" customHeight="1" x14ac:dyDescent="0.3"/>
  </sheetData>
  <mergeCells count="14">
    <mergeCell ref="B9:H9"/>
    <mergeCell ref="B16:H16"/>
    <mergeCell ref="A22:G22"/>
    <mergeCell ref="A24:H25"/>
    <mergeCell ref="A1:H5"/>
    <mergeCell ref="A6:B6"/>
    <mergeCell ref="C6:F6"/>
    <mergeCell ref="G6:H6"/>
    <mergeCell ref="C7:F7"/>
    <mergeCell ref="A26:H28"/>
    <mergeCell ref="A29:H29"/>
    <mergeCell ref="A30:H30"/>
    <mergeCell ref="A31:H31"/>
    <mergeCell ref="A15:G15"/>
  </mergeCells>
  <phoneticPr fontId="20" type="noConversion"/>
  <pageMargins left="0.511811024" right="0.511811024" top="0.78740157499999996" bottom="0.78740157499999996" header="0.31496062000000002" footer="0.31496062000000002"/>
  <pageSetup paperSize="9" scale="73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66BC2-70A7-45C8-BEC4-E060A96D7023}">
  <sheetPr>
    <tabColor rgb="FFFFFF00"/>
  </sheetPr>
  <dimension ref="A1:H45"/>
  <sheetViews>
    <sheetView view="pageBreakPreview" zoomScale="60" zoomScaleNormal="100" workbookViewId="0">
      <selection activeCell="A6" sqref="A6:B6"/>
    </sheetView>
  </sheetViews>
  <sheetFormatPr defaultColWidth="9.109375" defaultRowHeight="14.4" x14ac:dyDescent="0.3"/>
  <cols>
    <col min="1" max="1" width="9.109375" style="8"/>
    <col min="2" max="2" width="41.5546875" style="8" customWidth="1"/>
    <col min="3" max="3" width="13.33203125" style="8" bestFit="1" customWidth="1"/>
    <col min="4" max="4" width="10.109375" style="8" bestFit="1" customWidth="1"/>
    <col min="5" max="5" width="12.6640625" style="8" bestFit="1" customWidth="1"/>
    <col min="6" max="7" width="14.44140625" style="8" customWidth="1"/>
    <col min="8" max="8" width="15.109375" style="8" customWidth="1"/>
    <col min="9" max="16384" width="9.109375" style="8"/>
  </cols>
  <sheetData>
    <row r="1" spans="1:8" ht="15.75" customHeight="1" x14ac:dyDescent="0.3">
      <c r="A1" s="138" t="s">
        <v>114</v>
      </c>
      <c r="B1" s="139"/>
      <c r="C1" s="139"/>
      <c r="D1" s="139"/>
      <c r="E1" s="139"/>
      <c r="F1" s="139"/>
      <c r="G1" s="139"/>
      <c r="H1" s="140"/>
    </row>
    <row r="2" spans="1:8" ht="15.75" customHeight="1" x14ac:dyDescent="0.3">
      <c r="A2" s="141"/>
      <c r="B2" s="142"/>
      <c r="C2" s="142"/>
      <c r="D2" s="142"/>
      <c r="E2" s="142"/>
      <c r="F2" s="142"/>
      <c r="G2" s="142"/>
      <c r="H2" s="143"/>
    </row>
    <row r="3" spans="1:8" ht="15.75" customHeight="1" x14ac:dyDescent="0.3">
      <c r="A3" s="141"/>
      <c r="B3" s="142"/>
      <c r="C3" s="142"/>
      <c r="D3" s="142"/>
      <c r="E3" s="142"/>
      <c r="F3" s="142"/>
      <c r="G3" s="142"/>
      <c r="H3" s="143"/>
    </row>
    <row r="4" spans="1:8" ht="15.75" customHeight="1" x14ac:dyDescent="0.3">
      <c r="A4" s="141"/>
      <c r="B4" s="142"/>
      <c r="C4" s="142"/>
      <c r="D4" s="142"/>
      <c r="E4" s="142"/>
      <c r="F4" s="142"/>
      <c r="G4" s="142"/>
      <c r="H4" s="143"/>
    </row>
    <row r="5" spans="1:8" ht="15" thickBot="1" x14ac:dyDescent="0.35">
      <c r="A5" s="141"/>
      <c r="B5" s="142"/>
      <c r="C5" s="142"/>
      <c r="D5" s="142"/>
      <c r="E5" s="142"/>
      <c r="F5" s="142"/>
      <c r="G5" s="142"/>
      <c r="H5" s="143"/>
    </row>
    <row r="6" spans="1:8" ht="15" thickBot="1" x14ac:dyDescent="0.35">
      <c r="A6" s="144" t="s">
        <v>1</v>
      </c>
      <c r="B6" s="145"/>
      <c r="C6" s="146" t="s">
        <v>32</v>
      </c>
      <c r="D6" s="146"/>
      <c r="E6" s="146"/>
      <c r="F6" s="146"/>
      <c r="G6" s="147" t="s">
        <v>82</v>
      </c>
      <c r="H6" s="148"/>
    </row>
    <row r="7" spans="1:8" ht="19.5" customHeight="1" thickBot="1" x14ac:dyDescent="0.35">
      <c r="A7" s="70" t="s">
        <v>33</v>
      </c>
      <c r="B7" s="71"/>
      <c r="C7" s="153" t="s">
        <v>2</v>
      </c>
      <c r="D7" s="153"/>
      <c r="E7" s="153"/>
      <c r="F7" s="153"/>
      <c r="G7" s="72"/>
      <c r="H7" s="73"/>
    </row>
    <row r="8" spans="1:8" ht="36" customHeight="1" thickBot="1" x14ac:dyDescent="0.35">
      <c r="A8" s="150" t="s">
        <v>114</v>
      </c>
      <c r="B8" s="151"/>
      <c r="C8" s="151"/>
      <c r="D8" s="151"/>
      <c r="E8" s="151"/>
      <c r="F8" s="151"/>
      <c r="G8" s="151"/>
      <c r="H8" s="152"/>
    </row>
    <row r="9" spans="1:8" ht="15" thickBot="1" x14ac:dyDescent="0.35">
      <c r="A9" s="87" t="s">
        <v>3</v>
      </c>
      <c r="B9" s="88" t="s">
        <v>24</v>
      </c>
      <c r="C9" s="88" t="s">
        <v>25</v>
      </c>
      <c r="D9" s="89" t="s">
        <v>26</v>
      </c>
      <c r="E9" s="89" t="s">
        <v>117</v>
      </c>
      <c r="F9" s="89"/>
      <c r="G9" s="89"/>
      <c r="H9" s="90"/>
    </row>
    <row r="10" spans="1:8" x14ac:dyDescent="0.3">
      <c r="A10" s="74" t="s">
        <v>11</v>
      </c>
      <c r="B10" s="94" t="s">
        <v>83</v>
      </c>
      <c r="C10" s="96">
        <f>'Morro Querosene'!H15</f>
        <v>32404.945651200003</v>
      </c>
      <c r="D10" s="104">
        <f>E10/E12</f>
        <v>0.15790011687576724</v>
      </c>
      <c r="E10" s="98">
        <f>C10</f>
        <v>32404.945651200003</v>
      </c>
      <c r="F10" s="75"/>
      <c r="G10" s="75"/>
      <c r="H10" s="76"/>
    </row>
    <row r="11" spans="1:8" ht="15" thickBot="1" x14ac:dyDescent="0.35">
      <c r="A11" s="93" t="s">
        <v>14</v>
      </c>
      <c r="B11" s="95" t="s">
        <v>96</v>
      </c>
      <c r="C11" s="97">
        <f>'Morro Querosene'!H22</f>
        <v>172819.38408565248</v>
      </c>
      <c r="D11" s="105">
        <f>E11/E12</f>
        <v>0.84209988312423267</v>
      </c>
      <c r="E11" s="99">
        <f>C11</f>
        <v>172819.38408565248</v>
      </c>
      <c r="F11" s="77"/>
      <c r="G11" s="77"/>
      <c r="H11" s="78"/>
    </row>
    <row r="12" spans="1:8" ht="24" x14ac:dyDescent="0.3">
      <c r="A12" s="79"/>
      <c r="B12" s="80"/>
      <c r="C12" s="91" t="s">
        <v>118</v>
      </c>
      <c r="D12" s="103">
        <f>D11+D10</f>
        <v>0.99999999999999989</v>
      </c>
      <c r="E12" s="100">
        <f>E11+E10</f>
        <v>205224.32973685249</v>
      </c>
      <c r="F12" s="81"/>
      <c r="G12" s="81"/>
      <c r="H12" s="82"/>
    </row>
    <row r="13" spans="1:8" ht="15" thickBot="1" x14ac:dyDescent="0.35">
      <c r="A13" s="83"/>
      <c r="B13" s="84"/>
      <c r="C13" s="92" t="s">
        <v>27</v>
      </c>
      <c r="D13" s="102">
        <v>1</v>
      </c>
      <c r="E13" s="101">
        <f>E12</f>
        <v>205224.32973685249</v>
      </c>
      <c r="F13" s="85"/>
      <c r="G13" s="85"/>
      <c r="H13" s="86"/>
    </row>
    <row r="14" spans="1:8" x14ac:dyDescent="0.3">
      <c r="A14" s="132" t="s">
        <v>28</v>
      </c>
      <c r="B14" s="133"/>
      <c r="C14" s="133"/>
      <c r="D14" s="133"/>
      <c r="E14" s="133"/>
      <c r="F14" s="133"/>
      <c r="G14" s="133"/>
      <c r="H14" s="134"/>
    </row>
    <row r="15" spans="1:8" x14ac:dyDescent="0.3">
      <c r="A15" s="135"/>
      <c r="B15" s="136"/>
      <c r="C15" s="136"/>
      <c r="D15" s="136"/>
      <c r="E15" s="136"/>
      <c r="F15" s="136"/>
      <c r="G15" s="136"/>
      <c r="H15" s="137"/>
    </row>
    <row r="16" spans="1:8" x14ac:dyDescent="0.3">
      <c r="A16" s="116" t="s">
        <v>23</v>
      </c>
      <c r="B16" s="117"/>
      <c r="C16" s="117"/>
      <c r="D16" s="117"/>
      <c r="E16" s="117"/>
      <c r="F16" s="117"/>
      <c r="G16" s="117"/>
      <c r="H16" s="118"/>
    </row>
    <row r="17" spans="1:8" x14ac:dyDescent="0.3">
      <c r="A17" s="116"/>
      <c r="B17" s="117"/>
      <c r="C17" s="117"/>
      <c r="D17" s="117"/>
      <c r="E17" s="117"/>
      <c r="F17" s="117"/>
      <c r="G17" s="117"/>
      <c r="H17" s="118"/>
    </row>
    <row r="18" spans="1:8" ht="30.75" customHeight="1" x14ac:dyDescent="0.3">
      <c r="A18" s="116"/>
      <c r="B18" s="117"/>
      <c r="C18" s="117"/>
      <c r="D18" s="117"/>
      <c r="E18" s="117"/>
      <c r="F18" s="117"/>
      <c r="G18" s="117"/>
      <c r="H18" s="118"/>
    </row>
    <row r="19" spans="1:8" x14ac:dyDescent="0.3">
      <c r="A19" s="119" t="s">
        <v>29</v>
      </c>
      <c r="B19" s="120"/>
      <c r="C19" s="120"/>
      <c r="D19" s="120"/>
      <c r="E19" s="120"/>
      <c r="F19" s="120"/>
      <c r="G19" s="120"/>
      <c r="H19" s="121"/>
    </row>
    <row r="20" spans="1:8" x14ac:dyDescent="0.3">
      <c r="A20" s="119" t="s">
        <v>30</v>
      </c>
      <c r="B20" s="120"/>
      <c r="C20" s="120"/>
      <c r="D20" s="120"/>
      <c r="E20" s="120"/>
      <c r="F20" s="120"/>
      <c r="G20" s="120"/>
      <c r="H20" s="121"/>
    </row>
    <row r="21" spans="1:8" ht="15" thickBot="1" x14ac:dyDescent="0.35">
      <c r="A21" s="122" t="s">
        <v>31</v>
      </c>
      <c r="B21" s="123"/>
      <c r="C21" s="123"/>
      <c r="D21" s="123"/>
      <c r="E21" s="123"/>
      <c r="F21" s="123"/>
      <c r="G21" s="123"/>
      <c r="H21" s="124"/>
    </row>
    <row r="22" spans="1:8" x14ac:dyDescent="0.3">
      <c r="A22" s="27"/>
      <c r="B22" s="27"/>
      <c r="C22" s="27"/>
      <c r="D22" s="27"/>
      <c r="E22" s="27"/>
      <c r="F22" s="27"/>
      <c r="G22" s="27"/>
      <c r="H22" s="28"/>
    </row>
    <row r="23" spans="1:8" x14ac:dyDescent="0.3">
      <c r="A23" s="29"/>
      <c r="B23" s="27"/>
      <c r="C23" s="27"/>
      <c r="D23" s="27"/>
      <c r="E23" s="27"/>
      <c r="F23" s="27"/>
      <c r="G23" s="27"/>
      <c r="H23" s="28"/>
    </row>
    <row r="24" spans="1:8" x14ac:dyDescent="0.3">
      <c r="A24" s="30"/>
      <c r="B24" s="27"/>
      <c r="C24" s="27"/>
      <c r="D24" s="27"/>
      <c r="E24" s="27"/>
      <c r="F24" s="27"/>
      <c r="G24" s="27"/>
      <c r="H24" s="28"/>
    </row>
    <row r="25" spans="1:8" x14ac:dyDescent="0.3">
      <c r="A25" s="30"/>
      <c r="B25" s="27"/>
      <c r="C25" s="27"/>
      <c r="D25" s="27"/>
      <c r="E25" s="27"/>
      <c r="F25" s="27"/>
      <c r="G25" s="27"/>
      <c r="H25" s="28"/>
    </row>
    <row r="26" spans="1:8" x14ac:dyDescent="0.3">
      <c r="A26" s="29"/>
      <c r="B26" s="27"/>
      <c r="C26" s="27"/>
      <c r="D26" s="27"/>
      <c r="E26" s="27"/>
      <c r="F26" s="27"/>
      <c r="G26" s="27"/>
      <c r="H26" s="28"/>
    </row>
    <row r="27" spans="1:8" x14ac:dyDescent="0.3">
      <c r="A27" s="27"/>
      <c r="B27" s="27"/>
      <c r="C27" s="27"/>
      <c r="D27" s="27"/>
      <c r="E27" s="27"/>
      <c r="F27" s="27"/>
      <c r="G27" s="27"/>
      <c r="H27" s="28"/>
    </row>
    <row r="28" spans="1:8" x14ac:dyDescent="0.3">
      <c r="A28" s="23"/>
      <c r="B28" s="22"/>
      <c r="C28" s="22"/>
      <c r="D28" s="22"/>
      <c r="E28" s="22"/>
      <c r="F28" s="22"/>
      <c r="G28" s="22"/>
      <c r="H28" s="23"/>
    </row>
    <row r="31" spans="1:8" ht="30" customHeight="1" x14ac:dyDescent="0.3"/>
    <row r="38" ht="30.75" customHeight="1" x14ac:dyDescent="0.3"/>
    <row r="45" ht="30.75" customHeight="1" x14ac:dyDescent="0.3"/>
  </sheetData>
  <mergeCells count="11">
    <mergeCell ref="A21:H21"/>
    <mergeCell ref="A8:H8"/>
    <mergeCell ref="A1:H5"/>
    <mergeCell ref="A6:B6"/>
    <mergeCell ref="C6:F6"/>
    <mergeCell ref="G6:H6"/>
    <mergeCell ref="C7:F7"/>
    <mergeCell ref="A14:H15"/>
    <mergeCell ref="A16:H18"/>
    <mergeCell ref="A19:H19"/>
    <mergeCell ref="A20:H20"/>
  </mergeCells>
  <pageMargins left="0.511811024" right="0.511811024" top="0.78740157499999996" bottom="0.78740157499999996" header="0.31496062000000002" footer="0.31496062000000002"/>
  <pageSetup paperSize="9" scale="7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744AA6-3AC6-4022-97A4-83C18D71519D}">
  <sheetPr>
    <tabColor rgb="FFFFFF00"/>
  </sheetPr>
  <dimension ref="A1:H53"/>
  <sheetViews>
    <sheetView view="pageBreakPreview" topLeftCell="A9" zoomScale="85" zoomScaleNormal="100" zoomScaleSheetLayoutView="85" workbookViewId="0">
      <selection activeCell="D18" sqref="D18"/>
    </sheetView>
  </sheetViews>
  <sheetFormatPr defaultColWidth="9.109375" defaultRowHeight="14.4" x14ac:dyDescent="0.3"/>
  <cols>
    <col min="1" max="1" width="9.109375" style="8"/>
    <col min="2" max="2" width="41.5546875" style="8" customWidth="1"/>
    <col min="3" max="3" width="13.33203125" style="8" bestFit="1" customWidth="1"/>
    <col min="4" max="5" width="9.109375" style="8"/>
    <col min="6" max="7" width="14.44140625" style="8" customWidth="1"/>
    <col min="8" max="8" width="15.109375" style="8" customWidth="1"/>
    <col min="9" max="16384" width="9.109375" style="8"/>
  </cols>
  <sheetData>
    <row r="1" spans="1:8" ht="15.75" customHeight="1" x14ac:dyDescent="0.3">
      <c r="A1" s="138" t="s">
        <v>138</v>
      </c>
      <c r="B1" s="139"/>
      <c r="C1" s="139"/>
      <c r="D1" s="139"/>
      <c r="E1" s="139"/>
      <c r="F1" s="139"/>
      <c r="G1" s="139"/>
      <c r="H1" s="140"/>
    </row>
    <row r="2" spans="1:8" ht="15.75" customHeight="1" x14ac:dyDescent="0.3">
      <c r="A2" s="141"/>
      <c r="B2" s="142"/>
      <c r="C2" s="142"/>
      <c r="D2" s="142"/>
      <c r="E2" s="142"/>
      <c r="F2" s="142"/>
      <c r="G2" s="142"/>
      <c r="H2" s="143"/>
    </row>
    <row r="3" spans="1:8" ht="15.75" customHeight="1" x14ac:dyDescent="0.3">
      <c r="A3" s="141"/>
      <c r="B3" s="142"/>
      <c r="C3" s="142"/>
      <c r="D3" s="142"/>
      <c r="E3" s="142"/>
      <c r="F3" s="142"/>
      <c r="G3" s="142"/>
      <c r="H3" s="143"/>
    </row>
    <row r="4" spans="1:8" ht="15.75" customHeight="1" x14ac:dyDescent="0.3">
      <c r="A4" s="141"/>
      <c r="B4" s="142"/>
      <c r="C4" s="142"/>
      <c r="D4" s="142"/>
      <c r="E4" s="142"/>
      <c r="F4" s="142"/>
      <c r="G4" s="142"/>
      <c r="H4" s="143"/>
    </row>
    <row r="5" spans="1:8" ht="15" thickBot="1" x14ac:dyDescent="0.35">
      <c r="A5" s="141"/>
      <c r="B5" s="142"/>
      <c r="C5" s="142"/>
      <c r="D5" s="142"/>
      <c r="E5" s="142"/>
      <c r="F5" s="142"/>
      <c r="G5" s="142"/>
      <c r="H5" s="143"/>
    </row>
    <row r="6" spans="1:8" ht="15" thickBot="1" x14ac:dyDescent="0.35">
      <c r="A6" s="144" t="s">
        <v>1</v>
      </c>
      <c r="B6" s="145"/>
      <c r="C6" s="146" t="s">
        <v>32</v>
      </c>
      <c r="D6" s="146"/>
      <c r="E6" s="146"/>
      <c r="F6" s="146"/>
      <c r="G6" s="147" t="s">
        <v>82</v>
      </c>
      <c r="H6" s="148"/>
    </row>
    <row r="7" spans="1:8" ht="19.5" customHeight="1" thickBot="1" x14ac:dyDescent="0.35">
      <c r="A7" s="31" t="s">
        <v>33</v>
      </c>
      <c r="B7" s="9"/>
      <c r="C7" s="149" t="s">
        <v>2</v>
      </c>
      <c r="D7" s="149"/>
      <c r="E7" s="149"/>
      <c r="F7" s="149"/>
      <c r="G7" s="10"/>
      <c r="H7" s="11"/>
    </row>
    <row r="8" spans="1:8" ht="15" thickBot="1" x14ac:dyDescent="0.35">
      <c r="A8" s="24" t="s">
        <v>3</v>
      </c>
      <c r="B8" s="7" t="s">
        <v>4</v>
      </c>
      <c r="C8" s="24" t="s">
        <v>5</v>
      </c>
      <c r="D8" s="24" t="s">
        <v>6</v>
      </c>
      <c r="E8" s="156" t="s">
        <v>105</v>
      </c>
      <c r="F8" s="157"/>
      <c r="G8" s="157"/>
      <c r="H8" s="158"/>
    </row>
    <row r="9" spans="1:8" ht="15" thickBot="1" x14ac:dyDescent="0.35">
      <c r="A9" s="60" t="s">
        <v>11</v>
      </c>
      <c r="B9" s="128" t="s">
        <v>83</v>
      </c>
      <c r="C9" s="129"/>
      <c r="D9" s="129"/>
      <c r="E9" s="129"/>
      <c r="F9" s="129"/>
      <c r="G9" s="129"/>
      <c r="H9" s="130"/>
    </row>
    <row r="10" spans="1:8" ht="48" x14ac:dyDescent="0.3">
      <c r="A10" s="12" t="s">
        <v>84</v>
      </c>
      <c r="B10" s="1" t="s">
        <v>90</v>
      </c>
      <c r="C10" s="2" t="s">
        <v>91</v>
      </c>
      <c r="D10" s="61" t="s">
        <v>92</v>
      </c>
      <c r="E10" s="159" t="s">
        <v>106</v>
      </c>
      <c r="F10" s="159"/>
      <c r="G10" s="159"/>
      <c r="H10" s="160"/>
    </row>
    <row r="11" spans="1:8" ht="36" x14ac:dyDescent="0.3">
      <c r="A11" s="15" t="s">
        <v>85</v>
      </c>
      <c r="B11" s="3" t="s">
        <v>88</v>
      </c>
      <c r="C11" s="4" t="s">
        <v>17</v>
      </c>
      <c r="D11" s="18" t="s">
        <v>89</v>
      </c>
      <c r="E11" s="161" t="s">
        <v>107</v>
      </c>
      <c r="F11" s="161"/>
      <c r="G11" s="161"/>
      <c r="H11" s="162"/>
    </row>
    <row r="12" spans="1:8" x14ac:dyDescent="0.3">
      <c r="A12" s="15" t="s">
        <v>86</v>
      </c>
      <c r="B12" s="4" t="s">
        <v>18</v>
      </c>
      <c r="C12" s="4" t="s">
        <v>19</v>
      </c>
      <c r="D12" s="16" t="s">
        <v>92</v>
      </c>
      <c r="E12" s="163" t="s">
        <v>108</v>
      </c>
      <c r="F12" s="163"/>
      <c r="G12" s="163"/>
      <c r="H12" s="164"/>
    </row>
    <row r="13" spans="1:8" ht="48" x14ac:dyDescent="0.3">
      <c r="A13" s="15" t="s">
        <v>93</v>
      </c>
      <c r="B13" s="3" t="s">
        <v>20</v>
      </c>
      <c r="C13" s="4" t="s">
        <v>21</v>
      </c>
      <c r="D13" s="16" t="s">
        <v>87</v>
      </c>
      <c r="E13" s="163" t="s">
        <v>109</v>
      </c>
      <c r="F13" s="163"/>
      <c r="G13" s="163"/>
      <c r="H13" s="164"/>
    </row>
    <row r="14" spans="1:8" ht="60.6" thickBot="1" x14ac:dyDescent="0.35">
      <c r="A14" s="19" t="s">
        <v>94</v>
      </c>
      <c r="B14" s="5" t="s">
        <v>110</v>
      </c>
      <c r="C14" s="6" t="s">
        <v>111</v>
      </c>
      <c r="D14" s="20" t="s">
        <v>89</v>
      </c>
      <c r="E14" s="154">
        <v>23.75</v>
      </c>
      <c r="F14" s="154"/>
      <c r="G14" s="154"/>
      <c r="H14" s="155"/>
    </row>
    <row r="15" spans="1:8" ht="15" thickBot="1" x14ac:dyDescent="0.35">
      <c r="A15" s="69" t="s">
        <v>14</v>
      </c>
      <c r="B15" s="168" t="s">
        <v>96</v>
      </c>
      <c r="C15" s="169"/>
      <c r="D15" s="169"/>
      <c r="E15" s="169"/>
      <c r="F15" s="169"/>
      <c r="G15" s="169"/>
      <c r="H15" s="170"/>
    </row>
    <row r="16" spans="1:8" ht="24" x14ac:dyDescent="0.3">
      <c r="A16" s="115" t="s">
        <v>97</v>
      </c>
      <c r="B16" s="1" t="s">
        <v>120</v>
      </c>
      <c r="C16" s="54" t="s">
        <v>121</v>
      </c>
      <c r="D16" s="13" t="s">
        <v>122</v>
      </c>
      <c r="E16" s="165" t="s">
        <v>123</v>
      </c>
      <c r="F16" s="166"/>
      <c r="G16" s="166"/>
      <c r="H16" s="167"/>
    </row>
    <row r="17" spans="1:8" ht="36" x14ac:dyDescent="0.3">
      <c r="A17" s="115" t="s">
        <v>98</v>
      </c>
      <c r="B17" s="3" t="s">
        <v>12</v>
      </c>
      <c r="C17" s="4" t="s">
        <v>13</v>
      </c>
      <c r="D17" s="17" t="s">
        <v>87</v>
      </c>
      <c r="E17" s="163" t="s">
        <v>112</v>
      </c>
      <c r="F17" s="163"/>
      <c r="G17" s="163"/>
      <c r="H17" s="164"/>
    </row>
    <row r="18" spans="1:8" ht="43.2" customHeight="1" x14ac:dyDescent="0.3">
      <c r="A18" s="115" t="s">
        <v>99</v>
      </c>
      <c r="B18" s="111" t="s">
        <v>134</v>
      </c>
      <c r="C18" s="4" t="s">
        <v>133</v>
      </c>
      <c r="D18" s="17" t="s">
        <v>135</v>
      </c>
      <c r="E18" s="171" t="s">
        <v>136</v>
      </c>
      <c r="F18" s="163"/>
      <c r="G18" s="163"/>
      <c r="H18" s="164"/>
    </row>
    <row r="19" spans="1:8" ht="36" x14ac:dyDescent="0.3">
      <c r="A19" s="115" t="s">
        <v>119</v>
      </c>
      <c r="B19" s="3" t="s">
        <v>100</v>
      </c>
      <c r="C19" s="4" t="s">
        <v>101</v>
      </c>
      <c r="D19" s="17" t="s">
        <v>102</v>
      </c>
      <c r="E19" s="163" t="s">
        <v>116</v>
      </c>
      <c r="F19" s="163"/>
      <c r="G19" s="163"/>
      <c r="H19" s="164"/>
    </row>
    <row r="20" spans="1:8" ht="60.6" thickBot="1" x14ac:dyDescent="0.35">
      <c r="A20" s="115" t="s">
        <v>137</v>
      </c>
      <c r="B20" s="5" t="s">
        <v>15</v>
      </c>
      <c r="C20" s="114" t="s">
        <v>16</v>
      </c>
      <c r="D20" s="21" t="s">
        <v>92</v>
      </c>
      <c r="E20" s="154" t="s">
        <v>115</v>
      </c>
      <c r="F20" s="154"/>
      <c r="G20" s="154"/>
      <c r="H20" s="155"/>
    </row>
    <row r="21" spans="1:8" x14ac:dyDescent="0.3">
      <c r="A21" s="135" t="s">
        <v>28</v>
      </c>
      <c r="B21" s="136"/>
      <c r="C21" s="136"/>
      <c r="D21" s="136"/>
      <c r="E21" s="136"/>
      <c r="F21" s="136"/>
      <c r="G21" s="136"/>
      <c r="H21" s="137"/>
    </row>
    <row r="22" spans="1:8" x14ac:dyDescent="0.3">
      <c r="A22" s="135"/>
      <c r="B22" s="136"/>
      <c r="C22" s="136"/>
      <c r="D22" s="136"/>
      <c r="E22" s="136"/>
      <c r="F22" s="136"/>
      <c r="G22" s="136"/>
      <c r="H22" s="137"/>
    </row>
    <row r="23" spans="1:8" x14ac:dyDescent="0.3">
      <c r="A23" s="116" t="s">
        <v>23</v>
      </c>
      <c r="B23" s="117"/>
      <c r="C23" s="117"/>
      <c r="D23" s="117"/>
      <c r="E23" s="117"/>
      <c r="F23" s="117"/>
      <c r="G23" s="117"/>
      <c r="H23" s="118"/>
    </row>
    <row r="24" spans="1:8" x14ac:dyDescent="0.3">
      <c r="A24" s="116"/>
      <c r="B24" s="117"/>
      <c r="C24" s="117"/>
      <c r="D24" s="117"/>
      <c r="E24" s="117"/>
      <c r="F24" s="117"/>
      <c r="G24" s="117"/>
      <c r="H24" s="118"/>
    </row>
    <row r="25" spans="1:8" x14ac:dyDescent="0.3">
      <c r="A25" s="116"/>
      <c r="B25" s="117"/>
      <c r="C25" s="117"/>
      <c r="D25" s="117"/>
      <c r="E25" s="117"/>
      <c r="F25" s="117"/>
      <c r="G25" s="117"/>
      <c r="H25" s="118"/>
    </row>
    <row r="26" spans="1:8" ht="30.75" customHeight="1" x14ac:dyDescent="0.3">
      <c r="A26" s="119" t="s">
        <v>29</v>
      </c>
      <c r="B26" s="120"/>
      <c r="C26" s="120"/>
      <c r="D26" s="120"/>
      <c r="E26" s="120"/>
      <c r="F26" s="120"/>
      <c r="G26" s="120"/>
      <c r="H26" s="121"/>
    </row>
    <row r="27" spans="1:8" x14ac:dyDescent="0.3">
      <c r="A27" s="119" t="s">
        <v>30</v>
      </c>
      <c r="B27" s="120"/>
      <c r="C27" s="120"/>
      <c r="D27" s="120"/>
      <c r="E27" s="120"/>
      <c r="F27" s="120"/>
      <c r="G27" s="120"/>
      <c r="H27" s="121"/>
    </row>
    <row r="28" spans="1:8" ht="15" thickBot="1" x14ac:dyDescent="0.35">
      <c r="A28" s="122" t="s">
        <v>31</v>
      </c>
      <c r="B28" s="123"/>
      <c r="C28" s="123"/>
      <c r="D28" s="123"/>
      <c r="E28" s="123"/>
      <c r="F28" s="123"/>
      <c r="G28" s="123"/>
      <c r="H28" s="124"/>
    </row>
    <row r="29" spans="1:8" x14ac:dyDescent="0.3">
      <c r="A29" s="27"/>
      <c r="B29" s="27"/>
      <c r="C29" s="27"/>
      <c r="D29" s="27"/>
      <c r="E29" s="27"/>
      <c r="F29" s="27"/>
      <c r="G29" s="27"/>
      <c r="H29" s="28"/>
    </row>
    <row r="30" spans="1:8" x14ac:dyDescent="0.3">
      <c r="A30" s="29"/>
      <c r="B30" s="27"/>
      <c r="C30" s="27"/>
      <c r="D30" s="27"/>
      <c r="E30" s="27"/>
      <c r="F30" s="27"/>
      <c r="G30" s="27"/>
      <c r="H30" s="28"/>
    </row>
    <row r="31" spans="1:8" x14ac:dyDescent="0.3">
      <c r="A31" s="30"/>
      <c r="B31" s="27"/>
      <c r="C31" s="27"/>
      <c r="D31" s="27"/>
      <c r="E31" s="27"/>
      <c r="F31" s="27"/>
      <c r="G31" s="27"/>
      <c r="H31" s="28"/>
    </row>
    <row r="32" spans="1:8" x14ac:dyDescent="0.3">
      <c r="A32" s="30"/>
      <c r="B32" s="27"/>
      <c r="C32" s="27"/>
      <c r="D32" s="27"/>
      <c r="E32" s="27"/>
      <c r="F32" s="27"/>
      <c r="G32" s="27"/>
      <c r="H32" s="28"/>
    </row>
    <row r="33" spans="1:8" x14ac:dyDescent="0.3">
      <c r="A33" s="29"/>
      <c r="B33" s="27"/>
      <c r="C33" s="27"/>
      <c r="D33" s="27"/>
      <c r="E33" s="27"/>
      <c r="F33" s="27"/>
      <c r="G33" s="27"/>
      <c r="H33" s="28"/>
    </row>
    <row r="34" spans="1:8" x14ac:dyDescent="0.3">
      <c r="A34" s="27"/>
      <c r="B34" s="27"/>
      <c r="C34" s="27"/>
      <c r="D34" s="27"/>
      <c r="E34" s="27"/>
      <c r="F34" s="27"/>
      <c r="G34" s="27"/>
      <c r="H34" s="28"/>
    </row>
    <row r="35" spans="1:8" x14ac:dyDescent="0.3">
      <c r="A35" s="23"/>
      <c r="B35" s="22"/>
      <c r="C35" s="22"/>
      <c r="D35" s="22"/>
      <c r="E35" s="22"/>
      <c r="F35" s="22"/>
      <c r="G35" s="22"/>
      <c r="H35" s="23"/>
    </row>
    <row r="39" spans="1:8" ht="30" customHeight="1" x14ac:dyDescent="0.3"/>
    <row r="46" spans="1:8" ht="30.75" customHeight="1" x14ac:dyDescent="0.3"/>
    <row r="53" ht="30.75" customHeight="1" x14ac:dyDescent="0.3"/>
  </sheetData>
  <mergeCells count="23">
    <mergeCell ref="A26:H26"/>
    <mergeCell ref="A27:H27"/>
    <mergeCell ref="A28:H28"/>
    <mergeCell ref="E16:H16"/>
    <mergeCell ref="B15:H15"/>
    <mergeCell ref="E17:H17"/>
    <mergeCell ref="E19:H19"/>
    <mergeCell ref="E20:H20"/>
    <mergeCell ref="A21:H22"/>
    <mergeCell ref="A23:H25"/>
    <mergeCell ref="E18:H18"/>
    <mergeCell ref="E14:H14"/>
    <mergeCell ref="A1:H5"/>
    <mergeCell ref="A6:B6"/>
    <mergeCell ref="C6:F6"/>
    <mergeCell ref="G6:H6"/>
    <mergeCell ref="C7:F7"/>
    <mergeCell ref="E8:H8"/>
    <mergeCell ref="B9:H9"/>
    <mergeCell ref="E10:H10"/>
    <mergeCell ref="E11:H11"/>
    <mergeCell ref="E12:H12"/>
    <mergeCell ref="E13:H13"/>
  </mergeCells>
  <phoneticPr fontId="20" type="noConversion"/>
  <pageMargins left="0.511811024" right="0.511811024" top="0.78740157499999996" bottom="0.78740157499999996" header="0.31496062000000002" footer="0.31496062000000002"/>
  <pageSetup paperSize="9" scale="73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6BF94-752E-49C8-B8B9-B716DB299A08}">
  <sheetPr>
    <tabColor rgb="FFFFFF00"/>
  </sheetPr>
  <dimension ref="A1:I28"/>
  <sheetViews>
    <sheetView view="pageBreakPreview" topLeftCell="A19" zoomScaleNormal="100" zoomScaleSheetLayoutView="100" workbookViewId="0">
      <selection activeCell="E17" sqref="E17:H17"/>
    </sheetView>
  </sheetViews>
  <sheetFormatPr defaultColWidth="9.109375" defaultRowHeight="14.4" x14ac:dyDescent="0.3"/>
  <cols>
    <col min="1" max="1" width="9.109375" style="8"/>
    <col min="2" max="2" width="41.5546875" style="8" customWidth="1"/>
    <col min="3" max="3" width="13.33203125" style="8" bestFit="1" customWidth="1"/>
    <col min="4" max="5" width="9.109375" style="8"/>
    <col min="6" max="7" width="14.44140625" style="8" customWidth="1"/>
    <col min="8" max="8" width="15.109375" style="8" customWidth="1"/>
    <col min="9" max="16384" width="9.109375" style="8"/>
  </cols>
  <sheetData>
    <row r="1" spans="1:9" ht="15.75" customHeight="1" x14ac:dyDescent="0.3">
      <c r="A1" s="138" t="s">
        <v>139</v>
      </c>
      <c r="B1" s="139"/>
      <c r="C1" s="139"/>
      <c r="D1" s="139"/>
      <c r="E1" s="139"/>
      <c r="F1" s="139"/>
      <c r="G1" s="139"/>
      <c r="H1" s="140"/>
    </row>
    <row r="2" spans="1:9" ht="15.75" customHeight="1" x14ac:dyDescent="0.3">
      <c r="A2" s="141"/>
      <c r="B2" s="142"/>
      <c r="C2" s="142"/>
      <c r="D2" s="142"/>
      <c r="E2" s="142"/>
      <c r="F2" s="142"/>
      <c r="G2" s="142"/>
      <c r="H2" s="143"/>
    </row>
    <row r="3" spans="1:9" ht="15.75" customHeight="1" x14ac:dyDescent="0.3">
      <c r="A3" s="141"/>
      <c r="B3" s="142"/>
      <c r="C3" s="142"/>
      <c r="D3" s="142"/>
      <c r="E3" s="142"/>
      <c r="F3" s="142"/>
      <c r="G3" s="142"/>
      <c r="H3" s="143"/>
    </row>
    <row r="4" spans="1:9" ht="15.75" customHeight="1" x14ac:dyDescent="0.3">
      <c r="A4" s="141"/>
      <c r="B4" s="142"/>
      <c r="C4" s="142"/>
      <c r="D4" s="142"/>
      <c r="E4" s="142"/>
      <c r="F4" s="142"/>
      <c r="G4" s="142"/>
      <c r="H4" s="143"/>
    </row>
    <row r="5" spans="1:9" ht="15" thickBot="1" x14ac:dyDescent="0.35">
      <c r="A5" s="141"/>
      <c r="B5" s="142"/>
      <c r="C5" s="142"/>
      <c r="D5" s="142"/>
      <c r="E5" s="142"/>
      <c r="F5" s="142"/>
      <c r="G5" s="142"/>
      <c r="H5" s="143"/>
    </row>
    <row r="6" spans="1:9" ht="15" thickBot="1" x14ac:dyDescent="0.35">
      <c r="A6" s="144" t="s">
        <v>1</v>
      </c>
      <c r="B6" s="145"/>
      <c r="C6" s="146" t="s">
        <v>32</v>
      </c>
      <c r="D6" s="146"/>
      <c r="E6" s="146"/>
      <c r="F6" s="146"/>
      <c r="G6" s="147" t="s">
        <v>82</v>
      </c>
      <c r="H6" s="148"/>
    </row>
    <row r="7" spans="1:9" ht="19.5" customHeight="1" thickBot="1" x14ac:dyDescent="0.35">
      <c r="A7" s="31" t="s">
        <v>33</v>
      </c>
      <c r="B7" s="9"/>
      <c r="C7" s="149" t="s">
        <v>2</v>
      </c>
      <c r="D7" s="149"/>
      <c r="E7" s="149"/>
      <c r="F7" s="149"/>
      <c r="G7" s="10"/>
      <c r="H7" s="11"/>
    </row>
    <row r="8" spans="1:9" ht="15" thickBot="1" x14ac:dyDescent="0.35">
      <c r="A8" s="24" t="s">
        <v>3</v>
      </c>
      <c r="B8" s="7" t="s">
        <v>4</v>
      </c>
      <c r="C8" s="24" t="s">
        <v>5</v>
      </c>
      <c r="D8" s="24" t="s">
        <v>6</v>
      </c>
      <c r="E8" s="156" t="s">
        <v>104</v>
      </c>
      <c r="F8" s="157"/>
      <c r="G8" s="157"/>
      <c r="H8" s="158"/>
    </row>
    <row r="9" spans="1:9" ht="15" thickBot="1" x14ac:dyDescent="0.35">
      <c r="A9" s="7" t="s">
        <v>11</v>
      </c>
      <c r="B9" s="131" t="s">
        <v>83</v>
      </c>
      <c r="C9" s="129"/>
      <c r="D9" s="129"/>
      <c r="E9" s="129"/>
      <c r="F9" s="129"/>
      <c r="G9" s="129"/>
      <c r="H9" s="129"/>
      <c r="I9" s="110"/>
    </row>
    <row r="10" spans="1:9" ht="48" customHeight="1" x14ac:dyDescent="0.3">
      <c r="A10" s="12" t="s">
        <v>84</v>
      </c>
      <c r="B10" s="1" t="s">
        <v>90</v>
      </c>
      <c r="C10" s="2" t="s">
        <v>91</v>
      </c>
      <c r="D10" s="61" t="s">
        <v>92</v>
      </c>
      <c r="E10" s="172" t="s">
        <v>130</v>
      </c>
      <c r="F10" s="172"/>
      <c r="G10" s="172"/>
      <c r="H10" s="173"/>
      <c r="I10" s="110"/>
    </row>
    <row r="11" spans="1:9" ht="48" customHeight="1" x14ac:dyDescent="0.3">
      <c r="A11" s="15" t="s">
        <v>85</v>
      </c>
      <c r="B11" s="3" t="s">
        <v>88</v>
      </c>
      <c r="C11" s="4" t="s">
        <v>17</v>
      </c>
      <c r="D11" s="18" t="s">
        <v>89</v>
      </c>
      <c r="E11" s="174" t="s">
        <v>128</v>
      </c>
      <c r="F11" s="174"/>
      <c r="G11" s="174"/>
      <c r="H11" s="175"/>
      <c r="I11" s="110"/>
    </row>
    <row r="12" spans="1:9" ht="28.5" customHeight="1" x14ac:dyDescent="0.3">
      <c r="A12" s="15" t="s">
        <v>86</v>
      </c>
      <c r="B12" s="4" t="s">
        <v>18</v>
      </c>
      <c r="C12" s="4" t="s">
        <v>19</v>
      </c>
      <c r="D12" s="16" t="s">
        <v>92</v>
      </c>
      <c r="E12" s="174" t="s">
        <v>129</v>
      </c>
      <c r="F12" s="174"/>
      <c r="G12" s="174"/>
      <c r="H12" s="175"/>
      <c r="I12" s="110"/>
    </row>
    <row r="13" spans="1:9" ht="48" x14ac:dyDescent="0.3">
      <c r="A13" s="15" t="s">
        <v>93</v>
      </c>
      <c r="B13" s="3" t="s">
        <v>20</v>
      </c>
      <c r="C13" s="4" t="s">
        <v>21</v>
      </c>
      <c r="D13" s="16" t="s">
        <v>87</v>
      </c>
      <c r="E13" s="62" t="s">
        <v>131</v>
      </c>
      <c r="F13" s="62"/>
      <c r="G13" s="62"/>
      <c r="H13" s="108"/>
      <c r="I13" s="110"/>
    </row>
    <row r="14" spans="1:9" ht="60.6" thickBot="1" x14ac:dyDescent="0.35">
      <c r="A14" s="19" t="s">
        <v>94</v>
      </c>
      <c r="B14" s="5" t="s">
        <v>110</v>
      </c>
      <c r="C14" s="6" t="s">
        <v>111</v>
      </c>
      <c r="D14" s="20" t="s">
        <v>89</v>
      </c>
      <c r="E14" s="176" t="s">
        <v>132</v>
      </c>
      <c r="F14" s="177"/>
      <c r="G14" s="177"/>
      <c r="H14" s="178"/>
    </row>
    <row r="15" spans="1:9" ht="15" thickBot="1" x14ac:dyDescent="0.35">
      <c r="A15" s="69" t="s">
        <v>14</v>
      </c>
      <c r="B15" s="182" t="s">
        <v>96</v>
      </c>
      <c r="C15" s="183"/>
      <c r="D15" s="183"/>
      <c r="E15" s="183"/>
      <c r="F15" s="183"/>
      <c r="G15" s="183"/>
      <c r="H15" s="184"/>
    </row>
    <row r="16" spans="1:9" s="109" customFormat="1" ht="93.75" customHeight="1" x14ac:dyDescent="0.3">
      <c r="A16" s="12" t="s">
        <v>97</v>
      </c>
      <c r="B16" s="1" t="s">
        <v>120</v>
      </c>
      <c r="C16" s="2" t="s">
        <v>121</v>
      </c>
      <c r="D16" s="13" t="s">
        <v>122</v>
      </c>
      <c r="E16" s="188" t="s">
        <v>124</v>
      </c>
      <c r="F16" s="189"/>
      <c r="G16" s="189"/>
      <c r="H16" s="190"/>
    </row>
    <row r="17" spans="1:8" ht="134.25" customHeight="1" x14ac:dyDescent="0.3">
      <c r="A17" s="15" t="s">
        <v>98</v>
      </c>
      <c r="B17" s="3" t="s">
        <v>12</v>
      </c>
      <c r="C17" s="4" t="s">
        <v>13</v>
      </c>
      <c r="D17" s="17" t="s">
        <v>87</v>
      </c>
      <c r="E17" s="179" t="s">
        <v>125</v>
      </c>
      <c r="F17" s="180"/>
      <c r="G17" s="180"/>
      <c r="H17" s="181"/>
    </row>
    <row r="18" spans="1:8" ht="134.25" customHeight="1" x14ac:dyDescent="0.3">
      <c r="A18" s="15" t="s">
        <v>99</v>
      </c>
      <c r="B18" s="112" t="s">
        <v>134</v>
      </c>
      <c r="C18" s="4" t="s">
        <v>133</v>
      </c>
      <c r="D18" s="17" t="s">
        <v>135</v>
      </c>
      <c r="E18" s="179" t="s">
        <v>140</v>
      </c>
      <c r="F18" s="180"/>
      <c r="G18" s="180"/>
      <c r="H18" s="181"/>
    </row>
    <row r="19" spans="1:8" ht="110.25" customHeight="1" x14ac:dyDescent="0.3">
      <c r="A19" s="15" t="s">
        <v>119</v>
      </c>
      <c r="B19" s="3" t="s">
        <v>100</v>
      </c>
      <c r="C19" s="4" t="s">
        <v>101</v>
      </c>
      <c r="D19" s="17" t="s">
        <v>102</v>
      </c>
      <c r="E19" s="179" t="s">
        <v>126</v>
      </c>
      <c r="F19" s="180"/>
      <c r="G19" s="180"/>
      <c r="H19" s="181"/>
    </row>
    <row r="20" spans="1:8" ht="180" customHeight="1" thickBot="1" x14ac:dyDescent="0.35">
      <c r="A20" s="19" t="s">
        <v>99</v>
      </c>
      <c r="B20" s="5" t="s">
        <v>15</v>
      </c>
      <c r="C20" s="63" t="s">
        <v>16</v>
      </c>
      <c r="D20" s="21" t="s">
        <v>92</v>
      </c>
      <c r="E20" s="185" t="s">
        <v>127</v>
      </c>
      <c r="F20" s="186"/>
      <c r="G20" s="186"/>
      <c r="H20" s="187"/>
    </row>
    <row r="21" spans="1:8" x14ac:dyDescent="0.3">
      <c r="A21" s="135" t="s">
        <v>28</v>
      </c>
      <c r="B21" s="136"/>
      <c r="C21" s="136"/>
      <c r="D21" s="136"/>
      <c r="E21" s="136"/>
      <c r="F21" s="136"/>
      <c r="G21" s="136"/>
      <c r="H21" s="137"/>
    </row>
    <row r="22" spans="1:8" x14ac:dyDescent="0.3">
      <c r="A22" s="135"/>
      <c r="B22" s="136"/>
      <c r="C22" s="136"/>
      <c r="D22" s="136"/>
      <c r="E22" s="136"/>
      <c r="F22" s="136"/>
      <c r="G22" s="136"/>
      <c r="H22" s="137"/>
    </row>
    <row r="23" spans="1:8" x14ac:dyDescent="0.3">
      <c r="A23" s="116" t="s">
        <v>23</v>
      </c>
      <c r="B23" s="117"/>
      <c r="C23" s="117"/>
      <c r="D23" s="117"/>
      <c r="E23" s="117"/>
      <c r="F23" s="117"/>
      <c r="G23" s="117"/>
      <c r="H23" s="118"/>
    </row>
    <row r="24" spans="1:8" x14ac:dyDescent="0.3">
      <c r="A24" s="116"/>
      <c r="B24" s="117"/>
      <c r="C24" s="117"/>
      <c r="D24" s="117"/>
      <c r="E24" s="117"/>
      <c r="F24" s="117"/>
      <c r="G24" s="117"/>
      <c r="H24" s="118"/>
    </row>
    <row r="25" spans="1:8" x14ac:dyDescent="0.3">
      <c r="A25" s="116"/>
      <c r="B25" s="117"/>
      <c r="C25" s="117"/>
      <c r="D25" s="117"/>
      <c r="E25" s="117"/>
      <c r="F25" s="117"/>
      <c r="G25" s="117"/>
      <c r="H25" s="118"/>
    </row>
    <row r="26" spans="1:8" ht="30.75" customHeight="1" x14ac:dyDescent="0.3">
      <c r="A26" s="119" t="s">
        <v>29</v>
      </c>
      <c r="B26" s="120"/>
      <c r="C26" s="120"/>
      <c r="D26" s="120"/>
      <c r="E26" s="120"/>
      <c r="F26" s="120"/>
      <c r="G26" s="120"/>
      <c r="H26" s="121"/>
    </row>
    <row r="27" spans="1:8" x14ac:dyDescent="0.3">
      <c r="A27" s="119" t="s">
        <v>30</v>
      </c>
      <c r="B27" s="120"/>
      <c r="C27" s="120"/>
      <c r="D27" s="120"/>
      <c r="E27" s="120"/>
      <c r="F27" s="120"/>
      <c r="G27" s="120"/>
      <c r="H27" s="121"/>
    </row>
    <row r="28" spans="1:8" ht="15" thickBot="1" x14ac:dyDescent="0.35">
      <c r="A28" s="122" t="s">
        <v>31</v>
      </c>
      <c r="B28" s="123"/>
      <c r="C28" s="123"/>
      <c r="D28" s="123"/>
      <c r="E28" s="123"/>
      <c r="F28" s="123"/>
      <c r="G28" s="123"/>
      <c r="H28" s="124"/>
    </row>
  </sheetData>
  <mergeCells count="22">
    <mergeCell ref="E18:H18"/>
    <mergeCell ref="A27:H27"/>
    <mergeCell ref="A28:H28"/>
    <mergeCell ref="E8:H8"/>
    <mergeCell ref="E10:H10"/>
    <mergeCell ref="E11:H11"/>
    <mergeCell ref="E12:H12"/>
    <mergeCell ref="E14:H14"/>
    <mergeCell ref="E17:H17"/>
    <mergeCell ref="E19:H19"/>
    <mergeCell ref="B15:H15"/>
    <mergeCell ref="A21:H22"/>
    <mergeCell ref="A23:H25"/>
    <mergeCell ref="A26:H26"/>
    <mergeCell ref="E20:H20"/>
    <mergeCell ref="E16:H16"/>
    <mergeCell ref="B9:H9"/>
    <mergeCell ref="A1:H5"/>
    <mergeCell ref="A6:B6"/>
    <mergeCell ref="C6:F6"/>
    <mergeCell ref="G6:H6"/>
    <mergeCell ref="C7:F7"/>
  </mergeCells>
  <phoneticPr fontId="20" type="noConversion"/>
  <pageMargins left="0.511811024" right="0.511811024" top="0.78740157499999996" bottom="0.78740157499999996" header="0.31496062000000002" footer="0.31496062000000002"/>
  <pageSetup paperSize="9" scale="73" fitToWidth="0" orientation="portrait" r:id="rId1"/>
  <colBreaks count="1" manualBreakCount="1">
    <brk id="8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F0CAD3-A0AD-4D99-AE52-3925385CB881}">
  <sheetPr>
    <tabColor rgb="FFFFFF00"/>
  </sheetPr>
  <dimension ref="A1:J34"/>
  <sheetViews>
    <sheetView workbookViewId="0">
      <selection activeCell="M8" sqref="M8"/>
    </sheetView>
  </sheetViews>
  <sheetFormatPr defaultColWidth="9.109375" defaultRowHeight="14.4" x14ac:dyDescent="0.3"/>
  <cols>
    <col min="1" max="16384" width="9.109375" style="8"/>
  </cols>
  <sheetData>
    <row r="1" spans="1:10" ht="16.8" x14ac:dyDescent="0.3">
      <c r="A1" s="191" t="s">
        <v>34</v>
      </c>
      <c r="B1" s="192"/>
      <c r="C1" s="192"/>
      <c r="D1" s="192"/>
      <c r="E1" s="192"/>
      <c r="F1" s="192"/>
      <c r="G1" s="192"/>
      <c r="H1" s="192"/>
      <c r="I1" s="192"/>
      <c r="J1" s="193"/>
    </row>
    <row r="2" spans="1:10" x14ac:dyDescent="0.3">
      <c r="A2" s="43"/>
      <c r="B2" s="194"/>
      <c r="C2" s="194"/>
      <c r="D2" s="194"/>
      <c r="E2" s="194"/>
      <c r="F2" s="194"/>
      <c r="G2" s="194"/>
      <c r="H2" s="32"/>
      <c r="I2" s="32"/>
      <c r="J2" s="44"/>
    </row>
    <row r="3" spans="1:10" ht="19.5" customHeight="1" x14ac:dyDescent="0.3">
      <c r="A3" s="195" t="s">
        <v>35</v>
      </c>
      <c r="B3" s="196"/>
      <c r="C3" s="196"/>
      <c r="D3" s="196"/>
      <c r="E3" s="196"/>
      <c r="F3" s="196"/>
      <c r="G3" s="196"/>
      <c r="H3" s="196"/>
      <c r="I3" s="196"/>
      <c r="J3" s="197"/>
    </row>
    <row r="4" spans="1:10" x14ac:dyDescent="0.3">
      <c r="A4" s="208" t="s">
        <v>36</v>
      </c>
      <c r="B4" s="33" t="s">
        <v>37</v>
      </c>
      <c r="C4" s="209" t="s">
        <v>38</v>
      </c>
      <c r="D4" s="209"/>
      <c r="E4" s="209"/>
      <c r="F4" s="209"/>
      <c r="G4" s="209"/>
      <c r="H4" s="209"/>
      <c r="I4" s="209"/>
      <c r="J4" s="45" t="s">
        <v>39</v>
      </c>
    </row>
    <row r="5" spans="1:10" x14ac:dyDescent="0.3">
      <c r="A5" s="208"/>
      <c r="B5" s="34">
        <v>-1</v>
      </c>
      <c r="C5" s="209" t="s">
        <v>40</v>
      </c>
      <c r="D5" s="209"/>
      <c r="E5" s="209"/>
      <c r="F5" s="209"/>
      <c r="G5" s="209" t="s">
        <v>41</v>
      </c>
      <c r="H5" s="209"/>
      <c r="I5" s="209"/>
      <c r="J5" s="46">
        <v>-6</v>
      </c>
    </row>
    <row r="6" spans="1:10" ht="30.6" x14ac:dyDescent="0.3">
      <c r="A6" s="208"/>
      <c r="B6" s="34"/>
      <c r="C6" s="198">
        <v>0.02</v>
      </c>
      <c r="D6" s="198">
        <v>0.03</v>
      </c>
      <c r="E6" s="198">
        <v>0.04</v>
      </c>
      <c r="F6" s="198">
        <v>0.05</v>
      </c>
      <c r="G6" s="33" t="s">
        <v>42</v>
      </c>
      <c r="H6" s="33" t="s">
        <v>43</v>
      </c>
      <c r="I6" s="33" t="s">
        <v>45</v>
      </c>
      <c r="J6" s="46"/>
    </row>
    <row r="7" spans="1:10" x14ac:dyDescent="0.3">
      <c r="A7" s="208"/>
      <c r="B7" s="34"/>
      <c r="C7" s="198"/>
      <c r="D7" s="198"/>
      <c r="E7" s="198"/>
      <c r="F7" s="198"/>
      <c r="G7" s="34">
        <v>-5</v>
      </c>
      <c r="H7" s="34">
        <v>-4</v>
      </c>
      <c r="I7" s="34">
        <v>-3</v>
      </c>
      <c r="J7" s="46"/>
    </row>
    <row r="8" spans="1:10" x14ac:dyDescent="0.3">
      <c r="A8" s="208"/>
      <c r="B8" s="34"/>
      <c r="C8" s="198"/>
      <c r="D8" s="198"/>
      <c r="E8" s="198"/>
      <c r="F8" s="198"/>
      <c r="G8" s="34"/>
      <c r="H8" s="33" t="s">
        <v>44</v>
      </c>
      <c r="I8" s="33" t="s">
        <v>44</v>
      </c>
      <c r="J8" s="46"/>
    </row>
    <row r="9" spans="1:10" ht="20.399999999999999" x14ac:dyDescent="0.3">
      <c r="A9" s="47" t="s">
        <v>46</v>
      </c>
      <c r="B9" s="35" t="s">
        <v>47</v>
      </c>
      <c r="C9" s="36">
        <v>1</v>
      </c>
      <c r="D9" s="36">
        <v>1</v>
      </c>
      <c r="E9" s="36">
        <v>1</v>
      </c>
      <c r="F9" s="36">
        <v>1</v>
      </c>
      <c r="G9" s="36">
        <v>1</v>
      </c>
      <c r="H9" s="36">
        <v>1</v>
      </c>
      <c r="I9" s="36">
        <v>1</v>
      </c>
      <c r="J9" s="48"/>
    </row>
    <row r="10" spans="1:10" ht="30.6" x14ac:dyDescent="0.3">
      <c r="A10" s="47" t="s">
        <v>48</v>
      </c>
      <c r="B10" s="35" t="s">
        <v>49</v>
      </c>
      <c r="C10" s="38">
        <v>4.6699999999999998E-2</v>
      </c>
      <c r="D10" s="38">
        <v>4.6699999999999998E-2</v>
      </c>
      <c r="E10" s="38">
        <v>4.6699999999999998E-2</v>
      </c>
      <c r="F10" s="38">
        <v>4.6699999999999998E-2</v>
      </c>
      <c r="G10" s="38">
        <v>3.4200000000000001E-2</v>
      </c>
      <c r="H10" s="38">
        <v>4.0099999999999997E-2</v>
      </c>
      <c r="I10" s="38">
        <v>3.4200000000000001E-2</v>
      </c>
      <c r="J10" s="48" t="s">
        <v>47</v>
      </c>
    </row>
    <row r="11" spans="1:10" ht="20.399999999999999" x14ac:dyDescent="0.3">
      <c r="A11" s="47" t="s">
        <v>50</v>
      </c>
      <c r="B11" s="35" t="s">
        <v>51</v>
      </c>
      <c r="C11" s="38">
        <v>7.5300000000000006E-2</v>
      </c>
      <c r="D11" s="38">
        <v>7.5300000000000006E-2</v>
      </c>
      <c r="E11" s="38">
        <v>7.5300000000000006E-2</v>
      </c>
      <c r="F11" s="38">
        <v>7.5300000000000006E-2</v>
      </c>
      <c r="G11" s="38">
        <v>4.9399999999999999E-2</v>
      </c>
      <c r="H11" s="38">
        <v>6.6400000000000001E-2</v>
      </c>
      <c r="I11" s="38">
        <v>4.9399999999999999E-2</v>
      </c>
      <c r="J11" s="48" t="s">
        <v>47</v>
      </c>
    </row>
    <row r="12" spans="1:10" ht="30.6" x14ac:dyDescent="0.3">
      <c r="A12" s="47" t="s">
        <v>52</v>
      </c>
      <c r="B12" s="35" t="s">
        <v>53</v>
      </c>
      <c r="C12" s="38">
        <v>8.3999999999999995E-3</v>
      </c>
      <c r="D12" s="38">
        <v>8.3999999999999995E-3</v>
      </c>
      <c r="E12" s="38">
        <v>8.3999999999999995E-3</v>
      </c>
      <c r="F12" s="38">
        <v>8.3999999999999995E-3</v>
      </c>
      <c r="G12" s="38">
        <v>8.3999999999999995E-3</v>
      </c>
      <c r="H12" s="38">
        <v>8.3999999999999995E-3</v>
      </c>
      <c r="I12" s="38">
        <v>8.3999999999999995E-3</v>
      </c>
      <c r="J12" s="48" t="s">
        <v>47</v>
      </c>
    </row>
    <row r="13" spans="1:10" ht="30.6" x14ac:dyDescent="0.3">
      <c r="A13" s="47" t="s">
        <v>54</v>
      </c>
      <c r="B13" s="37"/>
      <c r="C13" s="39">
        <v>1.7100000000000001E-2</v>
      </c>
      <c r="D13" s="39">
        <v>1.7100000000000001E-2</v>
      </c>
      <c r="E13" s="39">
        <v>1.7100000000000001E-2</v>
      </c>
      <c r="F13" s="39">
        <v>1.7100000000000001E-2</v>
      </c>
      <c r="G13" s="39">
        <v>1.29E-2</v>
      </c>
      <c r="H13" s="39">
        <v>8.2000000000000007E-3</v>
      </c>
      <c r="I13" s="39">
        <v>1.29E-2</v>
      </c>
      <c r="J13" s="49" t="s">
        <v>47</v>
      </c>
    </row>
    <row r="14" spans="1:10" ht="30.6" x14ac:dyDescent="0.3">
      <c r="A14" s="47" t="s">
        <v>55</v>
      </c>
      <c r="B14" s="35" t="s">
        <v>56</v>
      </c>
      <c r="C14" s="38">
        <v>7.4000000000000003E-3</v>
      </c>
      <c r="D14" s="38">
        <v>7.4000000000000003E-3</v>
      </c>
      <c r="E14" s="38">
        <v>7.4000000000000003E-3</v>
      </c>
      <c r="F14" s="38">
        <v>7.4000000000000003E-3</v>
      </c>
      <c r="G14" s="38">
        <v>5.3E-3</v>
      </c>
      <c r="H14" s="38">
        <v>3.2000000000000002E-3</v>
      </c>
      <c r="I14" s="38">
        <v>5.3E-3</v>
      </c>
      <c r="J14" s="48" t="s">
        <v>47</v>
      </c>
    </row>
    <row r="15" spans="1:10" x14ac:dyDescent="0.3">
      <c r="A15" s="47" t="s">
        <v>57</v>
      </c>
      <c r="B15" s="35" t="s">
        <v>58</v>
      </c>
      <c r="C15" s="38">
        <v>9.7000000000000003E-3</v>
      </c>
      <c r="D15" s="38">
        <v>9.7000000000000003E-3</v>
      </c>
      <c r="E15" s="38">
        <v>9.7000000000000003E-3</v>
      </c>
      <c r="F15" s="38">
        <v>9.7000000000000003E-3</v>
      </c>
      <c r="G15" s="38">
        <v>7.6E-3</v>
      </c>
      <c r="H15" s="38">
        <v>5.0000000000000001E-3</v>
      </c>
      <c r="I15" s="38">
        <v>7.6E-3</v>
      </c>
      <c r="J15" s="48" t="s">
        <v>47</v>
      </c>
    </row>
    <row r="16" spans="1:10" x14ac:dyDescent="0.3">
      <c r="A16" s="47" t="s">
        <v>59</v>
      </c>
      <c r="B16" s="35" t="s">
        <v>60</v>
      </c>
      <c r="C16" s="39">
        <v>5.0500000000000003E-2</v>
      </c>
      <c r="D16" s="39">
        <v>5.7500000000000002E-2</v>
      </c>
      <c r="E16" s="39">
        <v>6.4500000000000002E-2</v>
      </c>
      <c r="F16" s="39">
        <v>7.1499999999999994E-2</v>
      </c>
      <c r="G16" s="39">
        <v>3.6499999999999998E-2</v>
      </c>
      <c r="H16" s="39">
        <v>6.1499999999999999E-2</v>
      </c>
      <c r="I16" s="39">
        <v>6.1499999999999999E-2</v>
      </c>
      <c r="J16" s="49" t="s">
        <v>61</v>
      </c>
    </row>
    <row r="17" spans="1:10" x14ac:dyDescent="0.3">
      <c r="A17" s="47" t="s">
        <v>62</v>
      </c>
      <c r="B17" s="37" t="s">
        <v>63</v>
      </c>
      <c r="C17" s="40">
        <v>1.4E-2</v>
      </c>
      <c r="D17" s="40">
        <v>2.1000000000000001E-2</v>
      </c>
      <c r="E17" s="40">
        <v>2.8000000000000001E-2</v>
      </c>
      <c r="F17" s="40">
        <v>3.5000000000000003E-2</v>
      </c>
      <c r="G17" s="41" t="s">
        <v>64</v>
      </c>
      <c r="H17" s="40">
        <v>2.5000000000000001E-2</v>
      </c>
      <c r="I17" s="40">
        <v>2.5000000000000001E-2</v>
      </c>
      <c r="J17" s="48" t="s">
        <v>61</v>
      </c>
    </row>
    <row r="18" spans="1:10" x14ac:dyDescent="0.3">
      <c r="A18" s="47" t="s">
        <v>65</v>
      </c>
      <c r="B18" s="37" t="s">
        <v>65</v>
      </c>
      <c r="C18" s="38">
        <v>6.4999999999999997E-3</v>
      </c>
      <c r="D18" s="38">
        <v>6.4999999999999997E-3</v>
      </c>
      <c r="E18" s="38">
        <v>6.4999999999999997E-3</v>
      </c>
      <c r="F18" s="38">
        <v>6.4999999999999997E-3</v>
      </c>
      <c r="G18" s="38">
        <v>6.4999999999999997E-3</v>
      </c>
      <c r="H18" s="38">
        <v>6.4999999999999997E-3</v>
      </c>
      <c r="I18" s="38">
        <v>6.4999999999999997E-3</v>
      </c>
      <c r="J18" s="48" t="s">
        <v>61</v>
      </c>
    </row>
    <row r="19" spans="1:10" x14ac:dyDescent="0.3">
      <c r="A19" s="47" t="s">
        <v>66</v>
      </c>
      <c r="B19" s="37" t="s">
        <v>64</v>
      </c>
      <c r="C19" s="38">
        <v>0.03</v>
      </c>
      <c r="D19" s="38">
        <v>0.03</v>
      </c>
      <c r="E19" s="38">
        <v>0.03</v>
      </c>
      <c r="F19" s="38">
        <v>0.03</v>
      </c>
      <c r="G19" s="38">
        <v>0.03</v>
      </c>
      <c r="H19" s="38">
        <v>0.03</v>
      </c>
      <c r="I19" s="38">
        <v>0.03</v>
      </c>
      <c r="J19" s="48" t="s">
        <v>61</v>
      </c>
    </row>
    <row r="20" spans="1:10" x14ac:dyDescent="0.3">
      <c r="A20" s="47" t="s">
        <v>67</v>
      </c>
      <c r="B20" s="37" t="s">
        <v>68</v>
      </c>
      <c r="C20" s="38">
        <v>4.4999999999999998E-2</v>
      </c>
      <c r="D20" s="38">
        <v>4.4999999999999998E-2</v>
      </c>
      <c r="E20" s="38">
        <v>4.4999999999999998E-2</v>
      </c>
      <c r="F20" s="38">
        <v>4.4999999999999998E-2</v>
      </c>
      <c r="G20" s="38">
        <v>4.4999999999999998E-2</v>
      </c>
      <c r="H20" s="38">
        <v>4.4999999999999998E-2</v>
      </c>
      <c r="I20" s="38">
        <v>4.4999999999999998E-2</v>
      </c>
      <c r="J20" s="48" t="s">
        <v>61</v>
      </c>
    </row>
    <row r="21" spans="1:10" x14ac:dyDescent="0.3">
      <c r="A21" s="199"/>
      <c r="B21" s="200"/>
      <c r="C21" s="200"/>
      <c r="D21" s="200"/>
      <c r="E21" s="200"/>
      <c r="F21" s="200"/>
      <c r="G21" s="200"/>
      <c r="H21" s="200"/>
      <c r="I21" s="200"/>
      <c r="J21" s="201"/>
    </row>
    <row r="22" spans="1:10" x14ac:dyDescent="0.3">
      <c r="A22" s="202" t="s">
        <v>69</v>
      </c>
      <c r="B22" s="203"/>
      <c r="C22" s="204" t="s">
        <v>70</v>
      </c>
      <c r="D22" s="204"/>
      <c r="E22" s="204"/>
      <c r="F22" s="204"/>
      <c r="G22" s="204"/>
      <c r="H22" s="204"/>
      <c r="I22" s="204"/>
      <c r="J22" s="205"/>
    </row>
    <row r="23" spans="1:10" x14ac:dyDescent="0.3">
      <c r="A23" s="202"/>
      <c r="B23" s="203"/>
      <c r="C23" s="206" t="s">
        <v>71</v>
      </c>
      <c r="D23" s="206"/>
      <c r="E23" s="206"/>
      <c r="F23" s="206"/>
      <c r="G23" s="206"/>
      <c r="H23" s="206"/>
      <c r="I23" s="206"/>
      <c r="J23" s="207"/>
    </row>
    <row r="24" spans="1:10" x14ac:dyDescent="0.3">
      <c r="A24" s="210" t="s">
        <v>72</v>
      </c>
      <c r="B24" s="211"/>
      <c r="C24" s="42">
        <v>0.1535</v>
      </c>
      <c r="D24" s="42">
        <v>0.1535</v>
      </c>
      <c r="E24" s="42">
        <v>0.1535</v>
      </c>
      <c r="F24" s="42">
        <v>0.1535</v>
      </c>
      <c r="G24" s="42">
        <v>0.108</v>
      </c>
      <c r="H24" s="42">
        <v>0.1273</v>
      </c>
      <c r="I24" s="42">
        <v>0.108</v>
      </c>
      <c r="J24" s="212"/>
    </row>
    <row r="25" spans="1:10" x14ac:dyDescent="0.3">
      <c r="A25" s="210" t="s">
        <v>73</v>
      </c>
      <c r="B25" s="211"/>
      <c r="C25" s="42">
        <v>0.90449999999999997</v>
      </c>
      <c r="D25" s="42">
        <v>0.89749999999999996</v>
      </c>
      <c r="E25" s="42">
        <v>0.89049999999999996</v>
      </c>
      <c r="F25" s="42">
        <v>0.88349999999999995</v>
      </c>
      <c r="G25" s="42">
        <v>0.91849999999999998</v>
      </c>
      <c r="H25" s="42">
        <v>0.89349999999999996</v>
      </c>
      <c r="I25" s="42">
        <v>0.89349999999999996</v>
      </c>
      <c r="J25" s="212"/>
    </row>
    <row r="26" spans="1:10" x14ac:dyDescent="0.3">
      <c r="A26" s="213" t="s">
        <v>74</v>
      </c>
      <c r="B26" s="214"/>
      <c r="C26" s="215">
        <v>0.27529999999999999</v>
      </c>
      <c r="D26" s="215">
        <v>0.28520000000000001</v>
      </c>
      <c r="E26" s="215">
        <v>0.29530000000000001</v>
      </c>
      <c r="F26" s="215">
        <v>0.30559999999999998</v>
      </c>
      <c r="G26" s="215">
        <v>0.20630000000000001</v>
      </c>
      <c r="H26" s="215">
        <v>0.2616</v>
      </c>
      <c r="I26" s="215">
        <v>0.24010000000000001</v>
      </c>
      <c r="J26" s="212"/>
    </row>
    <row r="27" spans="1:10" x14ac:dyDescent="0.3">
      <c r="A27" s="213"/>
      <c r="B27" s="214"/>
      <c r="C27" s="215"/>
      <c r="D27" s="215"/>
      <c r="E27" s="215"/>
      <c r="F27" s="215"/>
      <c r="G27" s="215"/>
      <c r="H27" s="215"/>
      <c r="I27" s="215"/>
      <c r="J27" s="212"/>
    </row>
    <row r="28" spans="1:10" x14ac:dyDescent="0.3">
      <c r="A28" s="222" t="s">
        <v>75</v>
      </c>
      <c r="B28" s="206"/>
      <c r="C28" s="206"/>
      <c r="D28" s="206"/>
      <c r="E28" s="206"/>
      <c r="F28" s="206"/>
      <c r="G28" s="206"/>
      <c r="H28" s="206"/>
      <c r="I28" s="206"/>
      <c r="J28" s="207"/>
    </row>
    <row r="29" spans="1:10" x14ac:dyDescent="0.3">
      <c r="A29" s="216" t="s">
        <v>76</v>
      </c>
      <c r="B29" s="217"/>
      <c r="C29" s="217"/>
      <c r="D29" s="217"/>
      <c r="E29" s="217"/>
      <c r="F29" s="217"/>
      <c r="G29" s="217"/>
      <c r="H29" s="217"/>
      <c r="I29" s="217"/>
      <c r="J29" s="218"/>
    </row>
    <row r="30" spans="1:10" x14ac:dyDescent="0.3">
      <c r="A30" s="216" t="s">
        <v>77</v>
      </c>
      <c r="B30" s="217"/>
      <c r="C30" s="217"/>
      <c r="D30" s="217"/>
      <c r="E30" s="217"/>
      <c r="F30" s="217"/>
      <c r="G30" s="217"/>
      <c r="H30" s="217"/>
      <c r="I30" s="217"/>
      <c r="J30" s="218"/>
    </row>
    <row r="31" spans="1:10" x14ac:dyDescent="0.3">
      <c r="A31" s="216" t="s">
        <v>78</v>
      </c>
      <c r="B31" s="217"/>
      <c r="C31" s="217"/>
      <c r="D31" s="217"/>
      <c r="E31" s="217"/>
      <c r="F31" s="217"/>
      <c r="G31" s="217"/>
      <c r="H31" s="217"/>
      <c r="I31" s="217"/>
      <c r="J31" s="218"/>
    </row>
    <row r="32" spans="1:10" x14ac:dyDescent="0.3">
      <c r="A32" s="216" t="s">
        <v>79</v>
      </c>
      <c r="B32" s="217"/>
      <c r="C32" s="217"/>
      <c r="D32" s="217"/>
      <c r="E32" s="217"/>
      <c r="F32" s="217"/>
      <c r="G32" s="217"/>
      <c r="H32" s="217"/>
      <c r="I32" s="217"/>
      <c r="J32" s="218"/>
    </row>
    <row r="33" spans="1:10" x14ac:dyDescent="0.3">
      <c r="A33" s="216" t="s">
        <v>80</v>
      </c>
      <c r="B33" s="217"/>
      <c r="C33" s="217"/>
      <c r="D33" s="217"/>
      <c r="E33" s="217"/>
      <c r="F33" s="217"/>
      <c r="G33" s="217"/>
      <c r="H33" s="217"/>
      <c r="I33" s="217"/>
      <c r="J33" s="218"/>
    </row>
    <row r="34" spans="1:10" ht="15" thickBot="1" x14ac:dyDescent="0.35">
      <c r="A34" s="219" t="s">
        <v>81</v>
      </c>
      <c r="B34" s="220"/>
      <c r="C34" s="220"/>
      <c r="D34" s="220"/>
      <c r="E34" s="220"/>
      <c r="F34" s="220"/>
      <c r="G34" s="220"/>
      <c r="H34" s="220"/>
      <c r="I34" s="220"/>
      <c r="J34" s="221"/>
    </row>
  </sheetData>
  <mergeCells count="35">
    <mergeCell ref="A33:J33"/>
    <mergeCell ref="A34:J34"/>
    <mergeCell ref="I26:I27"/>
    <mergeCell ref="A28:J28"/>
    <mergeCell ref="A29:J29"/>
    <mergeCell ref="A30:J30"/>
    <mergeCell ref="A31:J31"/>
    <mergeCell ref="A32:J32"/>
    <mergeCell ref="A24:B24"/>
    <mergeCell ref="J24:J27"/>
    <mergeCell ref="A25:B25"/>
    <mergeCell ref="A26:B27"/>
    <mergeCell ref="C26:C27"/>
    <mergeCell ref="D26:D27"/>
    <mergeCell ref="E26:E27"/>
    <mergeCell ref="F26:F27"/>
    <mergeCell ref="G26:G27"/>
    <mergeCell ref="H26:H27"/>
    <mergeCell ref="D6:D8"/>
    <mergeCell ref="E6:E8"/>
    <mergeCell ref="F6:F8"/>
    <mergeCell ref="A21:J21"/>
    <mergeCell ref="A22:B23"/>
    <mergeCell ref="C22:J22"/>
    <mergeCell ref="C23:J23"/>
    <mergeCell ref="A4:A8"/>
    <mergeCell ref="C4:I4"/>
    <mergeCell ref="C5:F5"/>
    <mergeCell ref="G5:I5"/>
    <mergeCell ref="C6:C8"/>
    <mergeCell ref="A1:J1"/>
    <mergeCell ref="B2:C2"/>
    <mergeCell ref="D2:E2"/>
    <mergeCell ref="F2:G2"/>
    <mergeCell ref="A3:J3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Morro Querosene</vt:lpstr>
      <vt:lpstr>Cronograma</vt:lpstr>
      <vt:lpstr>Memorial de Cálculo</vt:lpstr>
      <vt:lpstr>Memorial descritivo</vt:lpstr>
      <vt:lpstr>BDI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Eduardo Borges</dc:creator>
  <cp:lastModifiedBy>Suane Evelyn</cp:lastModifiedBy>
  <cp:lastPrinted>2022-08-11T16:10:31Z</cp:lastPrinted>
  <dcterms:created xsi:type="dcterms:W3CDTF">2021-10-13T16:38:51Z</dcterms:created>
  <dcterms:modified xsi:type="dcterms:W3CDTF">2022-08-11T16:11:12Z</dcterms:modified>
</cp:coreProperties>
</file>