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DISTRITO MADEIRA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D15" i="1" l="1"/>
  <c r="D13" i="1"/>
  <c r="D11" i="1"/>
  <c r="D9" i="1"/>
  <c r="D7" i="1"/>
  <c r="H16" i="1" l="1"/>
  <c r="H14" i="1"/>
  <c r="G14" i="1"/>
  <c r="H12" i="1"/>
  <c r="G12" i="1"/>
  <c r="F12" i="1"/>
  <c r="E12" i="1"/>
  <c r="H10" i="1"/>
  <c r="G10" i="1"/>
  <c r="F10" i="1"/>
  <c r="E10" i="1"/>
  <c r="E8" i="1"/>
  <c r="F18" i="1" l="1"/>
  <c r="G18" i="1"/>
  <c r="H18" i="1"/>
  <c r="E18" i="1"/>
  <c r="D18" i="1" l="1"/>
</calcChain>
</file>

<file path=xl/sharedStrings.xml><?xml version="1.0" encoding="utf-8"?>
<sst xmlns="http://schemas.openxmlformats.org/spreadsheetml/2006/main" count="40" uniqueCount="32">
  <si>
    <r>
      <rPr>
        <b/>
        <sz val="9"/>
        <color rgb="FFFFFFFF"/>
        <rFont val="Arial"/>
        <family val="2"/>
      </rPr>
      <t>A N E X O   I I I - CRONOGRAMA FÍSICO-FINANCEIRO</t>
    </r>
  </si>
  <si>
    <r>
      <rPr>
        <b/>
        <sz val="7.5"/>
        <color rgb="FFFFFFFF"/>
        <rFont val="Arial"/>
        <family val="2"/>
      </rPr>
      <t>CRONOGRAMA FÍSICO-FINANCEIRO</t>
    </r>
  </si>
  <si>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</si>
  <si>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</si>
  <si>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</si>
  <si>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</si>
  <si>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</si>
  <si>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</si>
  <si>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</si>
  <si>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</si>
  <si>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r>
      <rPr>
        <b/>
        <sz val="7.5"/>
        <color rgb="FFFFFFFF"/>
        <rFont val="Arial"/>
        <family val="2"/>
      </rPr>
      <t>MÊS 3</t>
    </r>
  </si>
  <si>
    <r>
      <rPr>
        <b/>
        <sz val="7.5"/>
        <color rgb="FFFFFFFF"/>
        <rFont val="Arial"/>
        <family val="2"/>
      </rPr>
      <t>MÊS 4</t>
    </r>
  </si>
  <si>
    <t>PAVIMENTAÇÃO</t>
  </si>
  <si>
    <t>URBANIZAÇÃO</t>
  </si>
  <si>
    <t>INSTALAÇÕES ELÉTRICAS</t>
  </si>
  <si>
    <t>PAISAGISMO</t>
  </si>
  <si>
    <t>SERVIÇOS GERAIS</t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</si>
  <si>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</si>
  <si>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</si>
  <si>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</si>
  <si>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</si>
  <si>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</si>
  <si>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DATA: SETEMBRO/2023</t>
  </si>
  <si>
    <t>LOCAL: DISTRITO BOM JESUS DO MADEIRA - FERVEDOURO/MG</t>
  </si>
  <si>
    <t>PAVIMENTAÇÃO E URBANIZAÇÃO - CANTEIRO CENTRAL E RUAS PROJETADAS - DISTRITO BOM JESUS DA MADEIRA</t>
  </si>
  <si>
    <t>PRAZO DE EXECUÇÃO DE OBRAS: 4 MESES</t>
  </si>
  <si>
    <t>FERVEDOURO / MG, 27 DE SETEMBRO DE 2023.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</si>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</sst>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4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 MT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  <xf numFmtId="9" fontId="23" fillId="0" borderId="0" applyFont="0" applyFill="0" applyBorder="0" applyAlignment="0" applyProtection="0"/>
  </cellStyleXfs>
  <cellXfs count="101">
    <xf numFmtId="0" fontId="0" fillId="0" borderId="0" xfId="0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 wrapText="1" indent="9"/>
    </xf>
    <xf numFmtId="0" fontId="3" fillId="2" borderId="6" xfId="0" applyFont="1" applyFill="1" applyBorder="1" applyAlignment="1">
      <alignment horizontal="left" vertical="top" wrapText="1" inden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 indent="2"/>
    </xf>
    <xf numFmtId="0" fontId="12" fillId="0" borderId="6" xfId="0" applyFont="1" applyFill="1" applyBorder="1" applyAlignment="1">
      <alignment horizontal="left" vertical="top" wrapText="1" indent="2"/>
    </xf>
    <xf numFmtId="10" fontId="14" fillId="0" borderId="6" xfId="0" applyNumberFormat="1" applyFont="1" applyFill="1" applyBorder="1" applyAlignment="1">
      <alignment horizontal="center" vertical="top" shrinkToFit="1"/>
    </xf>
    <xf numFmtId="10" fontId="14" fillId="3" borderId="6" xfId="0" applyNumberFormat="1" applyFont="1" applyFill="1" applyBorder="1" applyAlignment="1">
      <alignment horizontal="left" vertical="top" indent="2" shrinkToFit="1"/>
    </xf>
    <xf numFmtId="0" fontId="8" fillId="3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center" wrapText="1"/>
    </xf>
    <xf numFmtId="10" fontId="14" fillId="3" borderId="6" xfId="0" applyNumberFormat="1" applyFont="1" applyFill="1" applyBorder="1" applyAlignment="1">
      <alignment horizontal="center" vertical="top" shrinkToFit="1"/>
    </xf>
    <xf numFmtId="0" fontId="8" fillId="3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left" vertical="top" wrapText="1" indent="1"/>
    </xf>
    <xf numFmtId="0" fontId="12" fillId="0" borderId="6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 indent="2"/>
    </xf>
    <xf numFmtId="0" fontId="11" fillId="0" borderId="6" xfId="0" applyFont="1" applyFill="1" applyBorder="1" applyAlignment="1">
      <alignment horizontal="left" vertical="top" wrapText="1" indent="1"/>
    </xf>
    <xf numFmtId="4" fontId="14" fillId="0" borderId="6" xfId="0" applyNumberFormat="1" applyFont="1" applyFill="1" applyBorder="1" applyAlignment="1">
      <alignment horizontal="center" vertical="top" shrinkToFit="1"/>
    </xf>
    <xf numFmtId="44" fontId="12" fillId="0" borderId="6" xfId="1" applyFont="1" applyFill="1" applyBorder="1" applyAlignment="1">
      <alignment horizontal="center" vertical="top" wrapText="1"/>
    </xf>
    <xf numFmtId="44" fontId="12" fillId="0" borderId="6" xfId="1" applyFont="1" applyFill="1" applyBorder="1" applyAlignment="1">
      <alignment horizontal="right" vertical="top" wrapText="1"/>
    </xf>
    <xf numFmtId="44" fontId="15" fillId="0" borderId="6" xfId="1" applyFont="1" applyFill="1" applyBorder="1" applyAlignment="1">
      <alignment horizontal="center" vertical="top" shrinkToFit="1"/>
    </xf>
    <xf numFmtId="44" fontId="12" fillId="0" borderId="6" xfId="0" applyNumberFormat="1" applyFont="1" applyFill="1" applyBorder="1" applyAlignment="1">
      <alignment horizontal="left" vertical="top" wrapText="1" indent="1"/>
    </xf>
    <xf numFmtId="44" fontId="12" fillId="0" borderId="6" xfId="0" applyNumberFormat="1" applyFont="1" applyFill="1" applyBorder="1" applyAlignment="1">
      <alignment horizontal="center" vertical="top" wrapText="1"/>
    </xf>
    <xf numFmtId="44" fontId="11" fillId="0" borderId="6" xfId="0" applyNumberFormat="1" applyFont="1" applyFill="1" applyBorder="1" applyAlignment="1">
      <alignment horizontal="left" vertical="top" wrapText="1" indent="1"/>
    </xf>
    <xf numFmtId="44" fontId="11" fillId="0" borderId="6" xfId="0" applyNumberFormat="1" applyFont="1" applyFill="1" applyBorder="1" applyAlignment="1">
      <alignment horizontal="left" vertical="top" wrapText="1"/>
    </xf>
    <xf numFmtId="44" fontId="11" fillId="0" borderId="6" xfId="0" applyNumberFormat="1" applyFont="1" applyFill="1" applyBorder="1" applyAlignment="1">
      <alignment horizontal="center" vertical="top" wrapText="1"/>
    </xf>
    <xf numFmtId="0" fontId="18" fillId="0" borderId="10" xfId="0" applyFont="1" applyBorder="1"/>
    <xf numFmtId="0" fontId="17" fillId="0" borderId="11" xfId="5" applyFont="1" applyBorder="1" applyAlignment="1">
      <alignment vertical="center"/>
    </xf>
    <xf numFmtId="0" fontId="17" fillId="0" borderId="13" xfId="5" applyFont="1" applyBorder="1" applyAlignment="1">
      <alignment horizontal="center" vertical="center"/>
    </xf>
    <xf numFmtId="0" fontId="17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Border="1" applyAlignment="1">
      <alignment horizontal="left" vertical="center"/>
    </xf>
    <xf numFmtId="0" fontId="17" fillId="0" borderId="16" xfId="5" applyFont="1" applyBorder="1" applyAlignment="1">
      <alignment horizontal="center" vertical="center"/>
    </xf>
    <xf numFmtId="0" fontId="17" fillId="0" borderId="15" xfId="5" applyFont="1" applyBorder="1" applyAlignment="1">
      <alignment vertical="center"/>
    </xf>
    <xf numFmtId="164" fontId="19" fillId="0" borderId="12" xfId="3" applyFont="1" applyFill="1" applyBorder="1" applyAlignment="1">
      <alignment vertical="center"/>
    </xf>
    <xf numFmtId="0" fontId="17" fillId="0" borderId="14" xfId="5" applyFont="1" applyBorder="1" applyAlignment="1">
      <alignment vertical="center"/>
    </xf>
    <xf numFmtId="0" fontId="3" fillId="2" borderId="22" xfId="0" applyFont="1" applyFill="1" applyBorder="1" applyAlignment="1">
      <alignment horizontal="left" vertical="center" wrapText="1" indent="1"/>
    </xf>
    <xf numFmtId="0" fontId="3" fillId="2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wrapText="1"/>
    </xf>
    <xf numFmtId="0" fontId="8" fillId="0" borderId="23" xfId="0" applyFont="1" applyFill="1" applyBorder="1" applyAlignment="1">
      <alignment horizontal="left" wrapText="1"/>
    </xf>
    <xf numFmtId="10" fontId="14" fillId="3" borderId="23" xfId="0" applyNumberFormat="1" applyFont="1" applyFill="1" applyBorder="1" applyAlignment="1">
      <alignment horizontal="center" vertical="top" shrinkToFit="1"/>
    </xf>
    <xf numFmtId="0" fontId="12" fillId="0" borderId="23" xfId="0" applyFont="1" applyFill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readingOrder="1"/>
    </xf>
    <xf numFmtId="0" fontId="20" fillId="0" borderId="15" xfId="5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2" fontId="21" fillId="0" borderId="14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2" fontId="21" fillId="0" borderId="15" xfId="0" applyNumberFormat="1" applyFont="1" applyBorder="1" applyAlignment="1">
      <alignment horizontal="center"/>
    </xf>
    <xf numFmtId="2" fontId="21" fillId="0" borderId="17" xfId="0" applyNumberFormat="1" applyFont="1" applyBorder="1" applyAlignment="1">
      <alignment horizontal="center"/>
    </xf>
    <xf numFmtId="0" fontId="11" fillId="0" borderId="2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1" fontId="14" fillId="0" borderId="24" xfId="0" applyNumberFormat="1" applyFont="1" applyFill="1" applyBorder="1" applyAlignment="1">
      <alignment horizontal="center" vertical="top" shrinkToFit="1"/>
    </xf>
    <xf numFmtId="1" fontId="14" fillId="0" borderId="25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left" vertical="top" wrapText="1" indent="9"/>
    </xf>
    <xf numFmtId="0" fontId="11" fillId="0" borderId="3" xfId="0" applyFont="1" applyFill="1" applyBorder="1" applyAlignment="1">
      <alignment horizontal="left" vertical="top" wrapText="1" indent="9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1" fontId="14" fillId="0" borderId="24" xfId="0" applyNumberFormat="1" applyFont="1" applyFill="1" applyBorder="1" applyAlignment="1">
      <alignment horizontal="center" vertical="center" shrinkToFit="1"/>
    </xf>
    <xf numFmtId="1" fontId="14" fillId="0" borderId="25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wrapText="1" indent="8"/>
    </xf>
    <xf numFmtId="0" fontId="11" fillId="0" borderId="3" xfId="0" applyFont="1" applyFill="1" applyBorder="1" applyAlignment="1">
      <alignment horizontal="left" vertical="center" wrapText="1" indent="8"/>
    </xf>
    <xf numFmtId="0" fontId="2" fillId="2" borderId="1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44" fontId="3" fillId="0" borderId="9" xfId="1" applyFont="1" applyFill="1" applyBorder="1" applyAlignment="1">
      <alignment horizontal="left" vertical="top" wrapText="1"/>
    </xf>
    <xf numFmtId="9" fontId="11" fillId="0" borderId="6" xfId="6" applyFont="1" applyFill="1" applyBorder="1" applyAlignment="1">
      <alignment horizontal="center" vertical="top" wrapText="1"/>
    </xf>
    <xf numFmtId="10" fontId="0" fillId="0" borderId="0" xfId="0" applyNumberFormat="1" applyFill="1" applyBorder="1" applyAlignment="1">
      <alignment horizontal="left" vertical="top"/>
    </xf>
    <xf numFmtId="0" fontId="5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0" fillId="0" borderId="15" xfId="5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22" fillId="0" borderId="0" xfId="0" applyFont="1" applyBorder="1" applyAlignment="1"/>
    <xf numFmtId="0" fontId="22" fillId="0" borderId="11" xfId="0" applyFont="1" applyBorder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0" fillId="0" borderId="15" xfId="5" applyFont="1" applyBorder="1" applyAlignment="1">
      <alignment horizontal="left" vertical="center"/>
    </xf>
    <xf numFmtId="0" fontId="20" fillId="0" borderId="14" xfId="5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/>
  </cellXfs>
  <cellStyles count="7">
    <cellStyle name="Moeda" xfId="1" builtinId="4"/>
    <cellStyle name="Normal" xfId="0" builtinId="0"/>
    <cellStyle name="Normal 2 2" xfId="5"/>
    <cellStyle name="Normal 3" xfId="2"/>
    <cellStyle name="Porcentagem" xfId="6" builtinId="5"/>
    <cellStyle name="Porcentagem 2" xfId="4"/>
    <cellStyle name="Vírgula 2" xfId="3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177291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N21" sqref="N21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7.1640625" customWidth="1"/>
    <col min="5" max="5" width="18.5" customWidth="1"/>
    <col min="6" max="6" width="15.1640625" customWidth="1"/>
    <col min="7" max="7" width="16.5" customWidth="1"/>
    <col min="8" max="8" width="15.33203125" customWidth="1"/>
    <col min="9" max="10" width="12.6640625" customWidth="1"/>
  </cols>
  <sheetData>
    <row r="1" spans="1:13" ht="42.95" customHeight="1">
      <c r="A1" s="88" t="s">
        <v>31</v>
      </c>
      <c r="B1" s="89"/>
      <c r="C1" s="89"/>
      <c r="D1" s="89"/>
      <c r="E1" s="89"/>
      <c r="F1" s="89"/>
      <c r="G1" s="89"/>
      <c r="H1" s="89"/>
      <c r="I1" s="89"/>
      <c r="J1" s="90"/>
    </row>
    <row r="2" spans="1:13" ht="13.5" customHeight="1">
      <c r="A2" s="77" t="s">
        <v>0</v>
      </c>
      <c r="B2" s="78"/>
      <c r="C2" s="78"/>
      <c r="D2" s="78"/>
      <c r="E2" s="78"/>
      <c r="F2" s="78"/>
      <c r="G2" s="78"/>
      <c r="H2" s="78"/>
      <c r="I2" s="78"/>
      <c r="J2" s="79"/>
    </row>
    <row r="3" spans="1:13" ht="12.6" customHeight="1">
      <c r="A3" s="80" t="s">
        <v>1</v>
      </c>
      <c r="B3" s="81"/>
      <c r="C3" s="81"/>
      <c r="D3" s="81"/>
      <c r="E3" s="81"/>
      <c r="F3" s="81"/>
      <c r="G3" s="81"/>
      <c r="H3" s="81"/>
      <c r="I3" s="81"/>
      <c r="J3" s="82"/>
    </row>
    <row r="4" spans="1:13" ht="17.25" customHeight="1">
      <c r="A4" s="66" t="s">
        <v>2</v>
      </c>
      <c r="B4" s="67"/>
      <c r="C4" s="68" t="s">
        <v>3</v>
      </c>
      <c r="D4" s="67"/>
      <c r="E4" s="83">
        <v>371561.56</v>
      </c>
      <c r="F4" s="84"/>
      <c r="G4" s="85"/>
      <c r="H4" s="70" t="s">
        <v>22</v>
      </c>
      <c r="I4" s="71"/>
      <c r="J4" s="72"/>
    </row>
    <row r="5" spans="1:13" ht="30.75" customHeight="1">
      <c r="A5" s="66" t="s">
        <v>24</v>
      </c>
      <c r="B5" s="67"/>
      <c r="C5" s="68" t="s">
        <v>23</v>
      </c>
      <c r="D5" s="69"/>
      <c r="E5" s="69"/>
      <c r="F5" s="69"/>
      <c r="G5" s="67"/>
      <c r="H5" s="70" t="s">
        <v>25</v>
      </c>
      <c r="I5" s="71"/>
      <c r="J5" s="72"/>
    </row>
    <row r="6" spans="1:13" ht="25.35" customHeight="1">
      <c r="A6" s="38" t="s">
        <v>4</v>
      </c>
      <c r="B6" s="1" t="s">
        <v>5</v>
      </c>
      <c r="C6" s="2" t="s">
        <v>6</v>
      </c>
      <c r="D6" s="3" t="s">
        <v>7</v>
      </c>
      <c r="E6" s="4" t="s">
        <v>8</v>
      </c>
      <c r="F6" s="4" t="s">
        <v>9</v>
      </c>
      <c r="G6" s="4" t="s">
        <v>10</v>
      </c>
      <c r="H6" s="3" t="s">
        <v>11</v>
      </c>
      <c r="I6" s="3"/>
      <c r="J6" s="39"/>
    </row>
    <row r="7" spans="1:13" ht="14.25" customHeight="1">
      <c r="A7" s="73">
        <v>1</v>
      </c>
      <c r="B7" s="75" t="s">
        <v>16</v>
      </c>
      <c r="C7" s="5" t="s">
        <v>19</v>
      </c>
      <c r="D7" s="6">
        <f>D8/D18</f>
        <v>3.6818220646477946E-2</v>
      </c>
      <c r="E7" s="7">
        <v>1</v>
      </c>
      <c r="F7" s="8"/>
      <c r="G7" s="8"/>
      <c r="H7" s="8"/>
      <c r="I7" s="8"/>
      <c r="J7" s="40"/>
    </row>
    <row r="8" spans="1:13" ht="15" customHeight="1">
      <c r="A8" s="74"/>
      <c r="B8" s="76"/>
      <c r="C8" s="5" t="s">
        <v>20</v>
      </c>
      <c r="D8" s="20">
        <v>13766.6</v>
      </c>
      <c r="E8" s="21">
        <f>D8</f>
        <v>13766.6</v>
      </c>
      <c r="F8" s="10"/>
      <c r="G8" s="10"/>
      <c r="H8" s="10"/>
      <c r="I8" s="10"/>
      <c r="J8" s="41"/>
      <c r="M8" s="87"/>
    </row>
    <row r="9" spans="1:13" ht="15" customHeight="1">
      <c r="A9" s="60">
        <v>2</v>
      </c>
      <c r="B9" s="64" t="s">
        <v>12</v>
      </c>
      <c r="C9" s="5" t="s">
        <v>19</v>
      </c>
      <c r="D9" s="6">
        <f>D10/D18</f>
        <v>0.53478544385578386</v>
      </c>
      <c r="E9" s="7">
        <v>0.25</v>
      </c>
      <c r="F9" s="7">
        <v>0.25</v>
      </c>
      <c r="G9" s="7">
        <v>0.25</v>
      </c>
      <c r="H9" s="11">
        <v>0.25</v>
      </c>
      <c r="I9" s="12"/>
      <c r="J9" s="42"/>
    </row>
    <row r="10" spans="1:13" ht="15.75" customHeight="1">
      <c r="A10" s="61"/>
      <c r="B10" s="65"/>
      <c r="C10" s="5" t="s">
        <v>20</v>
      </c>
      <c r="D10" s="20">
        <v>199960.16</v>
      </c>
      <c r="E10" s="21">
        <f>D10/4</f>
        <v>49990.04</v>
      </c>
      <c r="F10" s="21">
        <f>D10/4</f>
        <v>49990.04</v>
      </c>
      <c r="G10" s="21">
        <f>D10/4</f>
        <v>49990.04</v>
      </c>
      <c r="H10" s="21">
        <f>D10/4</f>
        <v>49990.04</v>
      </c>
      <c r="I10" s="13"/>
      <c r="J10" s="43"/>
    </row>
    <row r="11" spans="1:13" ht="13.5" customHeight="1">
      <c r="A11" s="60">
        <v>3</v>
      </c>
      <c r="B11" s="64" t="s">
        <v>13</v>
      </c>
      <c r="C11" s="5" t="s">
        <v>19</v>
      </c>
      <c r="D11" s="6">
        <f>D12/D18</f>
        <v>0.30947310303629832</v>
      </c>
      <c r="E11" s="7">
        <v>0.25</v>
      </c>
      <c r="F11" s="7">
        <v>0.25</v>
      </c>
      <c r="G11" s="7">
        <v>0.25</v>
      </c>
      <c r="H11" s="11">
        <v>0.25</v>
      </c>
      <c r="I11" s="12"/>
      <c r="J11" s="42"/>
    </row>
    <row r="12" spans="1:13" ht="15.75" customHeight="1">
      <c r="A12" s="61"/>
      <c r="B12" s="65"/>
      <c r="C12" s="5" t="s">
        <v>20</v>
      </c>
      <c r="D12" s="20">
        <v>115714.24000000001</v>
      </c>
      <c r="E12" s="21">
        <f>D12/4</f>
        <v>28928.560000000001</v>
      </c>
      <c r="F12" s="21">
        <f>D12/4</f>
        <v>28928.560000000001</v>
      </c>
      <c r="G12" s="21">
        <f>D12/4</f>
        <v>28928.560000000001</v>
      </c>
      <c r="H12" s="22">
        <f>D12/4</f>
        <v>28928.560000000001</v>
      </c>
      <c r="I12" s="13"/>
      <c r="J12" s="43"/>
    </row>
    <row r="13" spans="1:13" ht="15" customHeight="1">
      <c r="A13" s="60">
        <v>4</v>
      </c>
      <c r="B13" s="62" t="s">
        <v>14</v>
      </c>
      <c r="C13" s="5" t="s">
        <v>19</v>
      </c>
      <c r="D13" s="86">
        <f>D14/D18</f>
        <v>0.10754530414841368</v>
      </c>
      <c r="E13" s="12"/>
      <c r="F13" s="12"/>
      <c r="G13" s="7">
        <v>0.5</v>
      </c>
      <c r="H13" s="11">
        <v>0.5</v>
      </c>
      <c r="I13" s="11"/>
      <c r="J13" s="44"/>
    </row>
    <row r="14" spans="1:13" ht="15.75" customHeight="1">
      <c r="A14" s="61"/>
      <c r="B14" s="63"/>
      <c r="C14" s="5" t="s">
        <v>20</v>
      </c>
      <c r="D14" s="20">
        <v>40211.97</v>
      </c>
      <c r="E14" s="13"/>
      <c r="F14" s="13"/>
      <c r="G14" s="23">
        <f>D14/2</f>
        <v>20105.985000000001</v>
      </c>
      <c r="H14" s="24">
        <f>D14/2</f>
        <v>20105.985000000001</v>
      </c>
      <c r="I14" s="9"/>
      <c r="J14" s="45"/>
    </row>
    <row r="15" spans="1:13" ht="14.25" customHeight="1">
      <c r="A15" s="60">
        <v>5</v>
      </c>
      <c r="B15" s="64" t="s">
        <v>15</v>
      </c>
      <c r="C15" s="5" t="s">
        <v>19</v>
      </c>
      <c r="D15" s="6">
        <f>D16/D18</f>
        <v>1.1377928313026068E-2</v>
      </c>
      <c r="E15" s="12"/>
      <c r="F15" s="7"/>
      <c r="G15" s="7"/>
      <c r="H15" s="11">
        <v>1</v>
      </c>
      <c r="I15" s="11"/>
      <c r="J15" s="42"/>
    </row>
    <row r="16" spans="1:13" ht="14.25" customHeight="1">
      <c r="A16" s="61"/>
      <c r="B16" s="65"/>
      <c r="C16" s="5" t="s">
        <v>20</v>
      </c>
      <c r="D16" s="20">
        <v>4254.29</v>
      </c>
      <c r="E16" s="13"/>
      <c r="F16" s="16"/>
      <c r="G16" s="15"/>
      <c r="H16" s="24">
        <f>D16</f>
        <v>4254.29</v>
      </c>
      <c r="I16" s="9"/>
      <c r="J16" s="43"/>
    </row>
    <row r="17" spans="1:15" ht="14.25" customHeight="1">
      <c r="A17" s="56" t="s">
        <v>21</v>
      </c>
      <c r="B17" s="57"/>
      <c r="C17" s="17" t="s">
        <v>17</v>
      </c>
      <c r="D17" s="6">
        <v>1</v>
      </c>
      <c r="E17" s="7"/>
      <c r="F17" s="7"/>
      <c r="G17" s="7"/>
      <c r="H17" s="11">
        <v>0.21129999999999999</v>
      </c>
      <c r="I17" s="11"/>
      <c r="J17" s="44"/>
    </row>
    <row r="18" spans="1:15" ht="13.5" customHeight="1" thickBot="1">
      <c r="A18" s="58"/>
      <c r="B18" s="59"/>
      <c r="C18" s="18" t="s">
        <v>18</v>
      </c>
      <c r="D18" s="27">
        <f>H18+G18+F18+E18</f>
        <v>373907.26000000007</v>
      </c>
      <c r="E18" s="25">
        <f>E8+E10+E12</f>
        <v>92685.2</v>
      </c>
      <c r="F18" s="26">
        <f>F10+F12</f>
        <v>78918.600000000006</v>
      </c>
      <c r="G18" s="25">
        <f>G10+G12+G14</f>
        <v>99024.585000000006</v>
      </c>
      <c r="H18" s="19">
        <f>H10+H12+H14+H16</f>
        <v>103278.875</v>
      </c>
      <c r="I18" s="14"/>
      <c r="J18" s="46"/>
    </row>
    <row r="19" spans="1:15" ht="31.5" customHeight="1">
      <c r="A19" s="28" t="s">
        <v>26</v>
      </c>
      <c r="B19" s="29"/>
      <c r="C19" s="29"/>
      <c r="D19" s="29"/>
      <c r="E19" s="29"/>
      <c r="F19" s="29"/>
      <c r="G19" s="29"/>
      <c r="H19" s="29"/>
      <c r="I19" s="29"/>
      <c r="J19" s="36"/>
    </row>
    <row r="20" spans="1:15" ht="15">
      <c r="A20" s="30"/>
      <c r="B20" s="31"/>
      <c r="C20" s="31"/>
      <c r="D20" s="31"/>
      <c r="E20" s="31"/>
      <c r="F20" s="31"/>
      <c r="G20" s="31"/>
      <c r="H20" s="31"/>
      <c r="I20" s="31"/>
      <c r="J20" s="37"/>
    </row>
    <row r="21" spans="1:15" ht="15.75" thickBot="1">
      <c r="A21" s="30"/>
      <c r="B21" s="32"/>
      <c r="C21" s="48"/>
      <c r="D21" s="48"/>
      <c r="E21" s="32"/>
      <c r="F21" s="33"/>
      <c r="G21" s="97"/>
      <c r="H21" s="91"/>
      <c r="I21" s="91"/>
      <c r="J21" s="98"/>
      <c r="M21" s="47"/>
    </row>
    <row r="22" spans="1:15" ht="15">
      <c r="A22" s="30"/>
      <c r="B22" s="32"/>
      <c r="C22" s="95" t="s">
        <v>27</v>
      </c>
      <c r="D22" s="95"/>
      <c r="E22" s="94"/>
      <c r="F22" s="33"/>
      <c r="G22" s="50" t="s">
        <v>28</v>
      </c>
      <c r="H22" s="93"/>
      <c r="I22" s="93"/>
      <c r="J22" s="100"/>
      <c r="M22" s="50"/>
      <c r="N22" s="50"/>
      <c r="O22" s="50"/>
    </row>
    <row r="23" spans="1:15" ht="15">
      <c r="A23" s="30"/>
      <c r="B23" s="32"/>
      <c r="C23" s="96" t="s">
        <v>30</v>
      </c>
      <c r="D23" s="96"/>
      <c r="E23" s="92"/>
      <c r="F23" s="33"/>
      <c r="G23" s="49" t="s">
        <v>29</v>
      </c>
      <c r="H23" s="49"/>
      <c r="I23" s="49"/>
      <c r="J23" s="99"/>
      <c r="M23" s="49"/>
      <c r="N23" s="49"/>
      <c r="O23" s="49"/>
    </row>
    <row r="24" spans="1:15" ht="15">
      <c r="A24" s="30"/>
      <c r="B24" s="32"/>
      <c r="C24" s="94"/>
      <c r="D24" s="94"/>
      <c r="E24" s="94"/>
      <c r="F24" s="33"/>
      <c r="G24" s="33"/>
      <c r="H24" s="51"/>
      <c r="I24" s="51"/>
      <c r="J24" s="52"/>
    </row>
    <row r="25" spans="1:15" ht="15.75" thickBot="1">
      <c r="A25" s="34"/>
      <c r="B25" s="35"/>
      <c r="C25" s="53"/>
      <c r="D25" s="53"/>
      <c r="E25" s="53"/>
      <c r="F25" s="35"/>
      <c r="G25" s="35"/>
      <c r="H25" s="54"/>
      <c r="I25" s="54"/>
      <c r="J25" s="55"/>
    </row>
  </sheetData>
  <mergeCells count="28">
    <mergeCell ref="M22:O22"/>
    <mergeCell ref="M23:O23"/>
    <mergeCell ref="G22:I22"/>
    <mergeCell ref="G23:I23"/>
    <mergeCell ref="A1:J1"/>
    <mergeCell ref="A2:J2"/>
    <mergeCell ref="A3:J3"/>
    <mergeCell ref="A4:B4"/>
    <mergeCell ref="C4:D4"/>
    <mergeCell ref="E4:G4"/>
    <mergeCell ref="H4:J4"/>
    <mergeCell ref="A5:B5"/>
    <mergeCell ref="C5:G5"/>
    <mergeCell ref="H5:J5"/>
    <mergeCell ref="A7:A8"/>
    <mergeCell ref="B7:B8"/>
    <mergeCell ref="A13:A14"/>
    <mergeCell ref="B13:B14"/>
    <mergeCell ref="A15:A16"/>
    <mergeCell ref="B15:B16"/>
    <mergeCell ref="A9:A10"/>
    <mergeCell ref="B9:B10"/>
    <mergeCell ref="A11:A12"/>
    <mergeCell ref="B11:B12"/>
    <mergeCell ref="A17:B18"/>
    <mergeCell ref="H24:J24"/>
    <mergeCell ref="C25:E25"/>
    <mergeCell ref="H25:J25"/>
  </mergeCells>
  <conditionalFormatting sqref="I24">
    <cfRule type="cellIs" dxfId="4" priority="4" stopIfTrue="1" operator="equal">
      <formula>0</formula>
    </cfRule>
  </conditionalFormatting>
  <conditionalFormatting sqref="N22:N23">
    <cfRule type="cellIs" dxfId="2" priority="3" stopIfTrue="1" operator="equal">
      <formula>0</formula>
    </cfRule>
  </conditionalFormatting>
  <conditionalFormatting sqref="H22">
    <cfRule type="cellIs" dxfId="1" priority="2" stopIfTrue="1" operator="equal">
      <formula>0</formula>
    </cfRule>
  </conditionalFormatting>
  <conditionalFormatting sqref="H23">
    <cfRule type="cellIs" dxfId="0" priority="1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2023-09-28T00:23:39Z</dcterms:created>
  <dcterms:modified xsi:type="dcterms:W3CDTF">2023-09-28T12:13:48Z</dcterms:modified>
</cp:coreProperties>
</file>