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lafac\Desktop\FERVEDOURO\PAVIMENTAÇÃO\PAVIMENTAÇÃO MORROS LICITAÇÃO 1,2 E 3\"/>
    </mc:Choice>
  </mc:AlternateContent>
  <bookViews>
    <workbookView xWindow="0" yWindow="0" windowWidth="29010" windowHeight="11895"/>
  </bookViews>
  <sheets>
    <sheet name="Planilha Orçamentária" sheetId="1" r:id="rId1"/>
  </sheets>
  <externalReferences>
    <externalReference r:id="rId2"/>
  </externalReferences>
  <definedNames>
    <definedName name="_xlnm._FilterDatabase" localSheetId="0" hidden="1">'Planilha Orçamentária'!$B$14:$K$45</definedName>
    <definedName name="ACOMPANHAMENTO" hidden="1">IF(VALUE([1]MENU!$O$4)=2,"BM","PLE")</definedName>
    <definedName name="AUTOEVENTO" hidden="1">[1]CÁLCULO!$A$12</definedName>
    <definedName name="CÁLCULO.TotalAdmLocal" hidden="1">IF(AUTOEVENTO="manual",SUMIF([1]CÁLCULO!$M$15:$M$49,1,[1]ORÇAMENTO!$X$15:$X$49),0)</definedName>
    <definedName name="CRONO.MaxParc" hidden="1">[1]CRONO!$G1048576+[1]CRONO!A1</definedName>
    <definedName name="ORÇAMENTO.ListaCrono" hidden="1">OFFSET([1]ORÇAMENTO!$AD$15,1,0):OFFSET([1]ORÇAMENTO!$AD$49,-1,0)</definedName>
    <definedName name="ORÇAMENTO.MáximoListaCrono" hidden="1">MAX(ORÇAMENTO.ListaCrono)</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9" i="1" l="1"/>
  <c r="G38" i="1"/>
  <c r="G37" i="1"/>
  <c r="G33" i="1"/>
  <c r="G32" i="1"/>
  <c r="G31" i="1"/>
  <c r="G29" i="1"/>
  <c r="G28" i="1"/>
  <c r="G27" i="1"/>
  <c r="G25" i="1"/>
  <c r="G24" i="1"/>
  <c r="G23" i="1"/>
  <c r="G21" i="1"/>
  <c r="G20" i="1"/>
  <c r="G19" i="1"/>
</calcChain>
</file>

<file path=xl/comments1.xml><?xml version="1.0" encoding="utf-8"?>
<comments xmlns="http://schemas.openxmlformats.org/spreadsheetml/2006/main">
  <authors>
    <author>RAFAEL MARUCH DE CARVALHO</author>
  </authors>
  <commentList>
    <comment ref="H6" authorId="0" shapeId="0">
      <text>
        <r>
          <rPr>
            <b/>
            <sz val="9"/>
            <color indexed="81"/>
            <rFont val="Segoe UI"/>
            <family val="2"/>
          </rPr>
          <t>Preenchimento Automático - Aba "Detalhamento do BDI"</t>
        </r>
        <r>
          <rPr>
            <sz val="9"/>
            <color indexed="81"/>
            <rFont val="Segoe UI"/>
            <family val="2"/>
          </rPr>
          <t xml:space="preserve">
</t>
        </r>
      </text>
    </comment>
    <comment ref="I6" authorId="0" shapeId="0">
      <text>
        <r>
          <rPr>
            <b/>
            <sz val="9"/>
            <color indexed="81"/>
            <rFont val="Segoe UI"/>
            <family val="2"/>
          </rPr>
          <t>Preencher caso exista BDI diferenciado aplicado em algum(ns) item(ns)</t>
        </r>
        <r>
          <rPr>
            <sz val="9"/>
            <color indexed="81"/>
            <rFont val="Segoe UI"/>
            <family val="2"/>
          </rPr>
          <t xml:space="preserve">
</t>
        </r>
      </text>
    </comment>
    <comment ref="D7" authorId="0" shapeId="0">
      <text>
        <r>
          <rPr>
            <b/>
            <sz val="9"/>
            <color indexed="81"/>
            <rFont val="Segoe UI"/>
            <family val="2"/>
          </rPr>
          <t>SIM ou NÃO</t>
        </r>
      </text>
    </comment>
  </commentList>
</comments>
</file>

<file path=xl/sharedStrings.xml><?xml version="1.0" encoding="utf-8"?>
<sst xmlns="http://schemas.openxmlformats.org/spreadsheetml/2006/main" count="164" uniqueCount="101">
  <si>
    <t>LEGENDA</t>
  </si>
  <si>
    <t>PREENCHIMENTO AUTOMÁTICO</t>
  </si>
  <si>
    <t>LICITAÇÃO Nº</t>
  </si>
  <si>
    <t>EDITAL Nº</t>
  </si>
  <si>
    <t>OBJETO</t>
  </si>
  <si>
    <t>MODALIDADE</t>
  </si>
  <si>
    <t>REGIME DE EXECUÇÃO</t>
  </si>
  <si>
    <t>CIDADE</t>
  </si>
  <si>
    <t>UF</t>
  </si>
  <si>
    <t>DESONERAÇÃO</t>
  </si>
  <si>
    <t>BDI 1</t>
  </si>
  <si>
    <t>BDI 2</t>
  </si>
  <si>
    <t>LOTE</t>
  </si>
  <si>
    <t>ITEM</t>
  </si>
  <si>
    <t>CÓDIGO</t>
  </si>
  <si>
    <t>REFERÊNCIA</t>
  </si>
  <si>
    <t>DESCRIÇÃO DOS SERVIÇOS</t>
  </si>
  <si>
    <t>UNIDADE</t>
  </si>
  <si>
    <t>QUANTIDADE</t>
  </si>
  <si>
    <t>ÓRGÃO</t>
  </si>
  <si>
    <t>ENCARGOS SOCIAIS - HORISTAS (%)</t>
  </si>
  <si>
    <t>ENCARGOS SOCIAIS - MENSALISTAS (%)</t>
  </si>
  <si>
    <t>PREENCHIMENTO OBRIGATÓRIO</t>
  </si>
  <si>
    <t>PREENCHIIMENTO FACULTATIVO</t>
  </si>
  <si>
    <t>DATA DO ORÇAMENTO</t>
  </si>
  <si>
    <r>
      <t xml:space="preserve">DATA BASE DO ORÇAMENTO </t>
    </r>
    <r>
      <rPr>
        <sz val="11"/>
        <color theme="1"/>
        <rFont val="Calibri"/>
        <family val="2"/>
        <scheme val="minor"/>
      </rPr>
      <t>(mês/ano)</t>
    </r>
  </si>
  <si>
    <t>ED-16660</t>
  </si>
  <si>
    <t>SETOP</t>
  </si>
  <si>
    <t>Não</t>
  </si>
  <si>
    <t>1.1</t>
  </si>
  <si>
    <t>SERVIÇOS PRELIMINARES</t>
  </si>
  <si>
    <t>FORNECIMENTO E COLOCAÇÃO DE PLACA DE OBRA EM CHAPA GALVANIZADA #26, ESP. 0,45 MM, PLOTADA COM ADESIVO VINÍLICO, AFIXADA COM REBITES 4,8X40 MM, EM ESTRUTURA METÁLICA DE METALON 20X20 MM, ESP. 1,25 MM, INCLUSIVE SUPORTE EM EUCALIPTO AUTOCLAVADO PINTADO COM TINTA PVA DUAS (2) DEMÃOS</t>
  </si>
  <si>
    <t>M2</t>
  </si>
  <si>
    <t>2.1</t>
  </si>
  <si>
    <t>SINAPI</t>
  </si>
  <si>
    <t>ED-50416</t>
  </si>
  <si>
    <t>3.1</t>
  </si>
  <si>
    <t>M</t>
  </si>
  <si>
    <t>3.2</t>
  </si>
  <si>
    <t>FERVEDOURO</t>
  </si>
  <si>
    <t>MG</t>
  </si>
  <si>
    <t xml:space="preserve">DEVERÁ SER INSTALADO 1 PLACA DE OBRA EM LOCAL DE FÁCIL ACESSO E FÁCIL VISUALIZAÇÃO, NAS DIMENSÕES DE 3M DE LARGURA POR 1,5M DE ALTURA EM CHAPA GALVANIZADA. SENDO AFIXADA EM SUPORTE DE EUCALÍPTO. </t>
  </si>
  <si>
    <t>1.2</t>
  </si>
  <si>
    <t>2.2</t>
  </si>
  <si>
    <t>ED-51139</t>
  </si>
  <si>
    <t>2.3</t>
  </si>
  <si>
    <t>CÁLCULO</t>
  </si>
  <si>
    <t>COMPREENDE A ÁREA DE PAVIMENTO INTERTRAVADO EM BLOCO SEXTAVADO. SENDO OBTIDO MULTIPLICANDO O COMPRIMENTO PELA LARGURA.</t>
  </si>
  <si>
    <t xml:space="preserve">99064 </t>
  </si>
  <si>
    <t xml:space="preserve">LOCAÇÃO DE PAVIMENTAÇÃO. AF_10/2018 </t>
  </si>
  <si>
    <t>QUANTITATIVO DEVE SER EXECUTADO CONFORME ESTABELECIDO EM PROJETO.</t>
  </si>
  <si>
    <t>DIMENSÕES DE 3M DE LARGURA POR 1,5M DE ALTURA, IGUAL A 4,5 M2.</t>
  </si>
  <si>
    <t>PREFEITURA MUNICIPAL DE FERVEDOURO</t>
  </si>
  <si>
    <t>DESCRIÇÃO</t>
  </si>
  <si>
    <t>MEMÓRIA DE CÁLCULO</t>
  </si>
  <si>
    <t>LOCAÇÃO DE PAVIMENTAÇÃO AO LONGO DA ESTRADA.</t>
  </si>
  <si>
    <t>3.3</t>
  </si>
  <si>
    <t>M3</t>
  </si>
  <si>
    <t xml:space="preserve">PAVIMENTAÇÃO 01 - TRECHO RURAL - FERVEDOURO - MG </t>
  </si>
  <si>
    <t>TRECHO 01 = 600 M, TRECHO 02 = 520 M, TRECHO 03 = 1000 M, TRECHO 04 = 400 M, TOTAL = 2520 M</t>
  </si>
  <si>
    <t>PAVIMENTAÇÃO - TRECHO 1 MORRO DA SAIBREIRA</t>
  </si>
  <si>
    <t>EXECUÇÃO DE PAVIMENTO INTERTRAVADO EM BLOCO SEXTAVADO, ESPESSURA 8CM, 20x20 CM. FCK 35MPA, INCLUINDO FORNECIMENTO E TRANSPORTE DE TODOS OS MATERIAIS E COLCHÃO DE ASSENTAMENTO COM ESPESSURA 6CM.</t>
  </si>
  <si>
    <t>ED-14762</t>
  </si>
  <si>
    <t>SARJETA DE CONCRETO URBANO (SCU), TIPO 1, COM FCK 15 MPA
, LARGURA DE 50CM COM INCLINAÇÃO DE 3%, ESP. 7CM, PADRÃO
DER-MG, EXCLUSIVE MEIO-FIO, INCLUSIVE ESCAVAÇÃO,
APILAOMENTO E TRANSPORTE COM RETIRADA DO MATERIAL
ESCAVADO (EM CAÇAMBA)</t>
  </si>
  <si>
    <t>GUIA DE MEIO-FIO, EM CONCRETO COM FCK 20MPA, PRÉ-
MOLDADA, MFC-01 PADRÃO DER-MG, DIMENSÕES (12X16,7X35)CM
, EXCLUSIVE SARJETA, INCLUSIVE ESCAVAÇÃO, APILOAMENTO E
TRANSPORTE COM RETIRADA DO MATERIAL ESCAVADO (EM
CAÇAMBA)</t>
  </si>
  <si>
    <t>ADOTANDO A LARGURA DA VIA COM 5,0 M * 600 M DE EXTENSÃO  = 3.000 M2.</t>
  </si>
  <si>
    <t>600 M DE CADA LADO = 2 * 600 = 1.200 M.</t>
  </si>
  <si>
    <t>PAVIMENTAÇÃO - TRECHO 2 MORRO DA ETE</t>
  </si>
  <si>
    <t>ADOTANDO A LARGURA DA VIA COM 5,0 M * 520 M DE EXTENSÃO  = 2.600 M2.</t>
  </si>
  <si>
    <t>520 M DE CADA LADO = 2 * 520 = 1.040 M.</t>
  </si>
  <si>
    <t>PAVIMENTAÇÃO - TRECHO 3 MORRO DA BRAÚNA ( LADO 1 E 2 )</t>
  </si>
  <si>
    <t>1000 M DE CADA LADO = 2 * 1000 = 2.000 M.</t>
  </si>
  <si>
    <t>ADOTANDO A LARGURA DA VIA COM 5,0 M * 1.000 M DE EXTENSÃO  = 5.000 M2.</t>
  </si>
  <si>
    <t>4.1</t>
  </si>
  <si>
    <t>4.2</t>
  </si>
  <si>
    <t>4.3</t>
  </si>
  <si>
    <t xml:space="preserve">PAVIMENTAÇÃO - TRECHO 4 MORRO DA CHEGADA DO MADEIRA 2 </t>
  </si>
  <si>
    <t>ADOTANDO A LARGURA DA VIA COM 5,0 M * 400 M DE EXTENSÃO  = 2.000 M2.</t>
  </si>
  <si>
    <t>400 M DE CADA LADO = 2 * 400 = 800 M.</t>
  </si>
  <si>
    <t>5.1</t>
  </si>
  <si>
    <t>5.2</t>
  </si>
  <si>
    <t>5.3</t>
  </si>
  <si>
    <t>MOVIMENTO DE TERRA</t>
  </si>
  <si>
    <t>6.1</t>
  </si>
  <si>
    <t>TODO O SERVIÇO DE PREPARO DA VIA A SER PAVIMENTADA SERÁ EXECUTADO PELA PREFEITUTA MUNICIPAL DE FERVEDOURO</t>
  </si>
  <si>
    <t>6.2</t>
  </si>
  <si>
    <t>SERVIÇO DE APOIO PARA PROTEÇÃO DO MEIO-FIO</t>
  </si>
  <si>
    <t>6.2.1</t>
  </si>
  <si>
    <t>ED-51105</t>
  </si>
  <si>
    <t>ESCAVAÇÃO MECÂNICA EM MATERIAL DE 1ª CATEGORIA,
INCLUSIVE CARGA EM CAMINHÃO, EXCLUSIVE TRANSPORTE E
DESCARGA</t>
  </si>
  <si>
    <t>6.2.2</t>
  </si>
  <si>
    <t>ED-29229</t>
  </si>
  <si>
    <t>TRANSPORTE DE MATERIAL DE QUALQUER NATUREZA EM
CAMINHÃO, DISTÂNCIA MENOR OU IGUAL A 1KM, EXCLUSIVE CARGA, INCLUSIVE DESCARGA</t>
  </si>
  <si>
    <t>6.2.3</t>
  </si>
  <si>
    <t>ED-51096</t>
  </si>
  <si>
    <t>ATERRO COM COMPACTAÇÃO MECANIZADA COM PLACA
VIBRATÓRIA, INCLUSIVE ESPALHAMENTO MANUAL</t>
  </si>
  <si>
    <t>ESCAVAÇÃO DE ATERRO.</t>
  </si>
  <si>
    <t>TRANSPORTE DE ATERRO.</t>
  </si>
  <si>
    <t>ATERRO COM COMPACTAÇÃO A SER EXECUTADO PARA PROTEÇÃO DO MEIO-FIO</t>
  </si>
  <si>
    <t>5.040 M DE EXTENSÃO DOS DOIS LADOS DA VIA X  0,50 CM DE LARGURA X 0,20 CM DE ALTURA.</t>
  </si>
  <si>
    <t>FERVEDOURO / MG, 15 DE MARÇO DE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</si>
</sst>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quot;R$&quot;\ * #,##0.00_-;\-&quot;R$&quot;\ * #,##0.00_-;_-&quot;R$&quot;\ * &quot;-&quot;??_-;_-@_-"/>
    <numFmt numFmtId="164" formatCode="_-&quot;R$&quot;* #,##0.00_-;\-&quot;R$&quot;* #,##0.00_-;_-&quot;R$&quot;* &quot;-&quot;??_-;_-@_-"/>
    <numFmt numFmtId="165" formatCode="#,##0.0000"/>
    <numFmt numFmtId="166" formatCode="[$-416]mmm/yyyy;@"/>
    <numFmt numFmtId="167" formatCode="_-* #,##0.00_-;\-* #,##0.00_-;_-* \-??_-;_-@_-"/>
  </numFmts>
  <fonts count="17"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6"/>
      <color theme="1"/>
      <name val="Calibri"/>
      <family val="2"/>
      <scheme val="minor"/>
    </font>
    <font>
      <b/>
      <sz val="9"/>
      <color indexed="81"/>
      <name val="Segoe UI"/>
      <family val="2"/>
    </font>
    <font>
      <sz val="9"/>
      <color indexed="81"/>
      <name val="Segoe UI"/>
      <family val="2"/>
    </font>
    <font>
      <sz val="10"/>
      <color theme="1"/>
      <name val="Calibri"/>
      <family val="2"/>
      <scheme val="minor"/>
    </font>
    <font>
      <b/>
      <sz val="11"/>
      <name val="Calibri"/>
      <family val="2"/>
      <scheme val="minor"/>
    </font>
    <font>
      <sz val="11"/>
      <color indexed="8"/>
      <name val="Calibri"/>
      <family val="2"/>
    </font>
    <font>
      <sz val="10"/>
      <name val="Arial"/>
      <family val="2"/>
    </font>
    <font>
      <b/>
      <sz val="12"/>
      <color theme="1"/>
      <name val="Calibri"/>
      <family val="2"/>
      <scheme val="minor"/>
    </font>
    <font>
      <sz val="9"/>
      <name val="Calibri"/>
      <family val="2"/>
      <scheme val="minor"/>
    </font>
    <font>
      <sz val="10"/>
      <name val="Calibri"/>
      <family val="2"/>
      <scheme val="minor"/>
    </font>
    <font>
      <sz val="10"/>
      <color indexed="8"/>
      <name val="Calibri"/>
      <family val="2"/>
      <scheme val="minor"/>
    </font>
    <font>
      <b/>
      <sz val="10"/>
      <name val="Calibri"/>
      <family val="2"/>
      <scheme val="minor"/>
    </font>
    <font>
      <b/>
      <sz val="9"/>
      <name val="Calibri"/>
      <family val="2"/>
      <scheme val="minor"/>
    </font>
  </fonts>
  <fills count="8">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rgb="FFFFFF96"/>
        <bgColor indexed="64"/>
      </patternFill>
    </fill>
    <fill>
      <patternFill patternType="solid">
        <fgColor theme="0" tint="-0.34998626667073579"/>
        <bgColor indexed="64"/>
      </patternFill>
    </fill>
  </fills>
  <borders count="47">
    <border>
      <left/>
      <right/>
      <top/>
      <bottom/>
      <diagonal/>
    </border>
    <border>
      <left style="thick">
        <color auto="1"/>
      </left>
      <right/>
      <top style="thick">
        <color auto="1"/>
      </top>
      <bottom style="medium">
        <color auto="1"/>
      </bottom>
      <diagonal/>
    </border>
    <border>
      <left/>
      <right/>
      <top style="thick">
        <color auto="1"/>
      </top>
      <bottom style="medium">
        <color auto="1"/>
      </bottom>
      <diagonal/>
    </border>
    <border>
      <left/>
      <right style="medium">
        <color auto="1"/>
      </right>
      <top style="thick">
        <color auto="1"/>
      </top>
      <bottom style="medium">
        <color auto="1"/>
      </bottom>
      <diagonal/>
    </border>
    <border>
      <left style="medium">
        <color auto="1"/>
      </left>
      <right/>
      <top style="thick">
        <color auto="1"/>
      </top>
      <bottom style="medium">
        <color auto="1"/>
      </bottom>
      <diagonal/>
    </border>
    <border>
      <left/>
      <right style="thick">
        <color auto="1"/>
      </right>
      <top style="thick">
        <color auto="1"/>
      </top>
      <bottom style="medium">
        <color auto="1"/>
      </bottom>
      <diagonal/>
    </border>
    <border>
      <left style="thick">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style="medium">
        <color auto="1"/>
      </bottom>
      <diagonal/>
    </border>
    <border>
      <left/>
      <right style="thick">
        <color auto="1"/>
      </right>
      <top style="medium">
        <color auto="1"/>
      </top>
      <bottom style="medium">
        <color auto="1"/>
      </bottom>
      <diagonal/>
    </border>
    <border>
      <left style="thick">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style="thick">
        <color auto="1"/>
      </left>
      <right/>
      <top/>
      <bottom style="thick">
        <color auto="1"/>
      </bottom>
      <diagonal/>
    </border>
    <border>
      <left/>
      <right/>
      <top/>
      <bottom style="thick">
        <color auto="1"/>
      </bottom>
      <diagonal/>
    </border>
    <border>
      <left style="medium">
        <color auto="1"/>
      </left>
      <right/>
      <top/>
      <bottom style="thick">
        <color auto="1"/>
      </bottom>
      <diagonal/>
    </border>
    <border>
      <left/>
      <right style="medium">
        <color auto="1"/>
      </right>
      <top/>
      <bottom style="thick">
        <color auto="1"/>
      </bottom>
      <diagonal/>
    </border>
    <border>
      <left style="medium">
        <color auto="1"/>
      </left>
      <right/>
      <top style="thin">
        <color auto="1"/>
      </top>
      <bottom style="thick">
        <color auto="1"/>
      </bottom>
      <diagonal/>
    </border>
    <border>
      <left/>
      <right style="thick">
        <color auto="1"/>
      </right>
      <top/>
      <bottom style="thick">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double">
        <color auto="1"/>
      </left>
      <right/>
      <top style="double">
        <color auto="1"/>
      </top>
      <bottom style="double">
        <color auto="1"/>
      </bottom>
      <diagonal/>
    </border>
    <border>
      <left/>
      <right style="double">
        <color auto="1"/>
      </right>
      <top style="double">
        <color auto="1"/>
      </top>
      <bottom style="double">
        <color auto="1"/>
      </bottom>
      <diagonal/>
    </border>
    <border>
      <left style="medium">
        <color auto="1"/>
      </left>
      <right style="medium">
        <color auto="1"/>
      </right>
      <top/>
      <bottom style="thin">
        <color auto="1"/>
      </bottom>
      <diagonal/>
    </border>
    <border>
      <left/>
      <right style="medium">
        <color auto="1"/>
      </right>
      <top style="medium">
        <color auto="1"/>
      </top>
      <bottom style="thin">
        <color auto="1"/>
      </bottom>
      <diagonal/>
    </border>
    <border>
      <left style="medium">
        <color auto="1"/>
      </left>
      <right/>
      <top style="thin">
        <color auto="1"/>
      </top>
      <bottom style="thin">
        <color auto="1"/>
      </bottom>
      <diagonal/>
    </border>
    <border>
      <left style="double">
        <color auto="1"/>
      </left>
      <right style="double">
        <color auto="1"/>
      </right>
      <top style="double">
        <color auto="1"/>
      </top>
      <bottom/>
      <diagonal/>
    </border>
    <border>
      <left style="double">
        <color auto="1"/>
      </left>
      <right style="double">
        <color auto="1"/>
      </right>
      <top/>
      <bottom style="double">
        <color auto="1"/>
      </bottom>
      <diagonal/>
    </border>
    <border>
      <left style="medium">
        <color auto="1"/>
      </left>
      <right/>
      <top/>
      <bottom style="thin">
        <color auto="1"/>
      </bottom>
      <diagonal/>
    </border>
    <border>
      <left style="medium">
        <color indexed="64"/>
      </left>
      <right style="medium">
        <color indexed="64"/>
      </right>
      <top style="medium">
        <color indexed="64"/>
      </top>
      <bottom/>
      <diagonal/>
    </border>
    <border>
      <left/>
      <right style="thick">
        <color auto="1"/>
      </right>
      <top style="medium">
        <color auto="1"/>
      </top>
      <bottom/>
      <diagonal/>
    </border>
    <border>
      <left style="medium">
        <color auto="1"/>
      </left>
      <right style="medium">
        <color auto="1"/>
      </right>
      <top/>
      <bottom style="thick">
        <color auto="1"/>
      </bottom>
      <diagonal/>
    </border>
    <border>
      <left/>
      <right style="medium">
        <color auto="1"/>
      </right>
      <top style="thin">
        <color auto="1"/>
      </top>
      <bottom style="thick">
        <color auto="1"/>
      </bottom>
      <diagonal/>
    </border>
    <border>
      <left style="double">
        <color auto="1"/>
      </left>
      <right style="double">
        <color auto="1"/>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7">
    <xf numFmtId="0" fontId="0" fillId="0" borderId="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0" fontId="9" fillId="0" borderId="0"/>
    <xf numFmtId="167" fontId="10" fillId="0" borderId="0" applyFill="0" applyBorder="0" applyAlignment="0" applyProtection="0"/>
    <xf numFmtId="9" fontId="10" fillId="0" borderId="0" applyFill="0" applyBorder="0" applyAlignment="0" applyProtection="0"/>
  </cellStyleXfs>
  <cellXfs count="98">
    <xf numFmtId="0" fontId="0" fillId="0" borderId="0" xfId="0"/>
    <xf numFmtId="0" fontId="0" fillId="2" borderId="0" xfId="0" applyFill="1"/>
    <xf numFmtId="0" fontId="0" fillId="2" borderId="0" xfId="0" applyFill="1" applyAlignment="1"/>
    <xf numFmtId="9" fontId="0" fillId="2" borderId="0" xfId="1" applyFont="1" applyFill="1" applyAlignment="1"/>
    <xf numFmtId="9" fontId="0" fillId="0" borderId="0" xfId="1" applyFont="1" applyFill="1" applyAlignment="1"/>
    <xf numFmtId="0" fontId="0" fillId="2" borderId="0" xfId="0" applyFont="1" applyFill="1" applyAlignment="1"/>
    <xf numFmtId="0" fontId="2" fillId="2" borderId="6" xfId="0" applyFont="1" applyFill="1" applyBorder="1" applyAlignment="1">
      <alignment horizontal="left" vertical="center"/>
    </xf>
    <xf numFmtId="0" fontId="0" fillId="0" borderId="0" xfId="0" applyAlignment="1"/>
    <xf numFmtId="4" fontId="0" fillId="3" borderId="28" xfId="2" applyNumberFormat="1" applyFont="1" applyFill="1" applyBorder="1" applyAlignment="1">
      <alignment horizontal="right" vertical="center"/>
    </xf>
    <xf numFmtId="0" fontId="2" fillId="0" borderId="37" xfId="0" applyFont="1" applyFill="1" applyBorder="1" applyAlignment="1">
      <alignment horizontal="center" vertical="center"/>
    </xf>
    <xf numFmtId="0" fontId="2" fillId="2" borderId="9" xfId="0" applyFont="1" applyFill="1" applyBorder="1" applyAlignment="1">
      <alignment horizontal="left" vertical="center"/>
    </xf>
    <xf numFmtId="0" fontId="2" fillId="2" borderId="15" xfId="0" applyFont="1" applyFill="1" applyBorder="1" applyAlignment="1">
      <alignment horizontal="left" vertical="center" wrapText="1"/>
    </xf>
    <xf numFmtId="0" fontId="2" fillId="2" borderId="4" xfId="0" applyFont="1" applyFill="1" applyBorder="1" applyAlignment="1">
      <alignment horizontal="left" vertical="center"/>
    </xf>
    <xf numFmtId="0" fontId="2" fillId="2" borderId="20" xfId="0" applyFont="1" applyFill="1" applyBorder="1" applyAlignment="1">
      <alignment horizontal="left" vertical="center" wrapText="1"/>
    </xf>
    <xf numFmtId="0" fontId="2" fillId="4" borderId="22" xfId="0" applyFont="1" applyFill="1" applyBorder="1" applyAlignment="1">
      <alignment horizontal="center" vertical="center" wrapText="1"/>
    </xf>
    <xf numFmtId="0" fontId="2" fillId="4" borderId="9" xfId="0" applyFont="1" applyFill="1" applyBorder="1" applyAlignment="1">
      <alignment horizontal="center" vertical="center" wrapText="1"/>
    </xf>
    <xf numFmtId="14" fontId="0" fillId="5" borderId="10" xfId="0" applyNumberFormat="1" applyFill="1" applyBorder="1" applyAlignment="1">
      <alignment horizontal="center" vertical="center"/>
    </xf>
    <xf numFmtId="49" fontId="0" fillId="5" borderId="10" xfId="0" applyNumberFormat="1" applyFill="1" applyBorder="1" applyAlignment="1">
      <alignment horizontal="center" vertical="center"/>
    </xf>
    <xf numFmtId="49" fontId="0" fillId="5" borderId="7" xfId="0" applyNumberFormat="1" applyFill="1" applyBorder="1" applyAlignment="1">
      <alignment vertical="center"/>
    </xf>
    <xf numFmtId="9" fontId="0" fillId="5" borderId="32" xfId="0" applyNumberFormat="1" applyFill="1" applyBorder="1" applyAlignment="1">
      <alignment horizontal="center" vertical="center"/>
    </xf>
    <xf numFmtId="9" fontId="0" fillId="5" borderId="40" xfId="0" applyNumberFormat="1" applyFill="1" applyBorder="1" applyAlignment="1">
      <alignment horizontal="center" vertical="center"/>
    </xf>
    <xf numFmtId="0" fontId="2" fillId="0" borderId="0" xfId="0" applyFont="1" applyAlignment="1">
      <alignment vertical="top" wrapText="1"/>
    </xf>
    <xf numFmtId="0" fontId="2" fillId="6" borderId="39" xfId="0" applyFont="1" applyFill="1" applyBorder="1" applyAlignment="1">
      <alignment horizontal="center" vertical="center"/>
    </xf>
    <xf numFmtId="49" fontId="0" fillId="6" borderId="33" xfId="0" applyNumberFormat="1" applyFill="1" applyBorder="1" applyAlignment="1">
      <alignment horizontal="center" vertical="center"/>
    </xf>
    <xf numFmtId="49" fontId="0" fillId="6" borderId="26" xfId="0" applyNumberFormat="1" applyFill="1" applyBorder="1" applyAlignment="1">
      <alignment horizontal="center" vertical="center"/>
    </xf>
    <xf numFmtId="0" fontId="0" fillId="6" borderId="22" xfId="0" applyFill="1" applyBorder="1" applyAlignment="1">
      <alignment horizontal="center"/>
    </xf>
    <xf numFmtId="49" fontId="0" fillId="6" borderId="7" xfId="0" applyNumberFormat="1" applyFill="1" applyBorder="1" applyAlignment="1">
      <alignment horizontal="left" vertical="center"/>
    </xf>
    <xf numFmtId="49" fontId="0" fillId="6" borderId="3" xfId="0" applyNumberFormat="1" applyFill="1" applyBorder="1" applyAlignment="1">
      <alignment horizontal="center" vertical="center"/>
    </xf>
    <xf numFmtId="49" fontId="0" fillId="6" borderId="5" xfId="0" applyNumberFormat="1" applyFill="1" applyBorder="1" applyAlignment="1">
      <alignment horizontal="center" vertical="center"/>
    </xf>
    <xf numFmtId="49" fontId="0" fillId="6" borderId="10" xfId="0" applyNumberFormat="1" applyFill="1" applyBorder="1" applyAlignment="1">
      <alignment horizontal="center" vertical="center"/>
    </xf>
    <xf numFmtId="0" fontId="8" fillId="2" borderId="9" xfId="0" applyFont="1" applyFill="1" applyBorder="1" applyAlignment="1">
      <alignment horizontal="left" vertical="center"/>
    </xf>
    <xf numFmtId="49" fontId="0" fillId="6" borderId="33" xfId="0" applyNumberFormat="1" applyFill="1" applyBorder="1" applyAlignment="1">
      <alignment horizontal="left" vertical="center" wrapText="1"/>
    </xf>
    <xf numFmtId="0" fontId="0" fillId="7" borderId="36" xfId="0" applyNumberFormat="1" applyFill="1" applyBorder="1" applyAlignment="1">
      <alignment horizontal="center" vertical="center"/>
    </xf>
    <xf numFmtId="0" fontId="0" fillId="7" borderId="36" xfId="0" applyNumberFormat="1" applyFill="1" applyBorder="1" applyAlignment="1">
      <alignment horizontal="left" vertical="center"/>
    </xf>
    <xf numFmtId="0" fontId="0" fillId="7" borderId="31" xfId="0" applyNumberFormat="1" applyFill="1" applyBorder="1" applyAlignment="1">
      <alignment horizontal="center" vertical="center"/>
    </xf>
    <xf numFmtId="165" fontId="0" fillId="7" borderId="36" xfId="0" applyNumberFormat="1" applyFill="1" applyBorder="1" applyAlignment="1">
      <alignment horizontal="right" vertical="center"/>
    </xf>
    <xf numFmtId="165" fontId="0" fillId="7" borderId="24" xfId="2" applyNumberFormat="1" applyFont="1" applyFill="1" applyBorder="1" applyAlignment="1">
      <alignment horizontal="right" vertical="center"/>
    </xf>
    <xf numFmtId="10" fontId="0" fillId="7" borderId="23" xfId="1" applyNumberFormat="1" applyFont="1" applyFill="1" applyBorder="1" applyAlignment="1">
      <alignment horizontal="right" vertical="center"/>
    </xf>
    <xf numFmtId="4" fontId="0" fillId="7" borderId="25" xfId="2" applyNumberFormat="1" applyFont="1" applyFill="1" applyBorder="1" applyAlignment="1">
      <alignment horizontal="right" vertical="center"/>
    </xf>
    <xf numFmtId="2" fontId="0" fillId="6" borderId="33" xfId="0" applyNumberFormat="1" applyFill="1" applyBorder="1" applyAlignment="1">
      <alignment horizontal="center" vertical="center"/>
    </xf>
    <xf numFmtId="4" fontId="0" fillId="3" borderId="25" xfId="2" applyNumberFormat="1" applyFont="1" applyFill="1" applyBorder="1" applyAlignment="1">
      <alignment horizontal="right" vertical="center"/>
    </xf>
    <xf numFmtId="44" fontId="0" fillId="6" borderId="27" xfId="3" applyFont="1" applyFill="1" applyBorder="1" applyAlignment="1">
      <alignment horizontal="left" vertical="center" wrapText="1"/>
    </xf>
    <xf numFmtId="44" fontId="0" fillId="6" borderId="24" xfId="3" applyFont="1" applyFill="1" applyBorder="1" applyAlignment="1">
      <alignment horizontal="left" vertical="center" wrapText="1"/>
    </xf>
    <xf numFmtId="0" fontId="2" fillId="7" borderId="36" xfId="0" applyNumberFormat="1" applyFont="1" applyFill="1" applyBorder="1" applyAlignment="1">
      <alignment horizontal="center" vertical="center"/>
    </xf>
    <xf numFmtId="0" fontId="2" fillId="7" borderId="36" xfId="0" applyNumberFormat="1" applyFont="1" applyFill="1" applyBorder="1" applyAlignment="1">
      <alignment horizontal="left" vertical="center"/>
    </xf>
    <xf numFmtId="0" fontId="13" fillId="0" borderId="42" xfId="0" applyFont="1" applyBorder="1"/>
    <xf numFmtId="0" fontId="15" fillId="0" borderId="42" xfId="0" applyFont="1" applyBorder="1"/>
    <xf numFmtId="0" fontId="14" fillId="0" borderId="44" xfId="0" applyFont="1" applyBorder="1"/>
    <xf numFmtId="0" fontId="14" fillId="0" borderId="45" xfId="0" applyFont="1" applyBorder="1"/>
    <xf numFmtId="0" fontId="14" fillId="0" borderId="45" xfId="0" applyFont="1" applyBorder="1" applyAlignment="1">
      <alignment horizontal="center"/>
    </xf>
    <xf numFmtId="2" fontId="14" fillId="0" borderId="45" xfId="0" applyNumberFormat="1" applyFont="1" applyBorder="1"/>
    <xf numFmtId="0" fontId="13" fillId="0" borderId="0" xfId="0" applyFont="1" applyBorder="1"/>
    <xf numFmtId="0" fontId="14" fillId="0" borderId="0" xfId="0" applyFont="1" applyBorder="1" applyAlignment="1">
      <alignment horizontal="right"/>
    </xf>
    <xf numFmtId="0" fontId="14" fillId="0" borderId="0" xfId="0" applyFont="1" applyBorder="1"/>
    <xf numFmtId="0" fontId="14" fillId="0" borderId="43" xfId="0" applyFont="1" applyBorder="1" applyAlignment="1">
      <alignment horizontal="right"/>
    </xf>
    <xf numFmtId="0" fontId="14" fillId="0" borderId="46" xfId="0" applyFont="1" applyBorder="1" applyAlignment="1">
      <alignment horizontal="right"/>
    </xf>
    <xf numFmtId="0" fontId="13" fillId="0" borderId="0" xfId="0" applyFont="1" applyBorder="1" applyAlignment="1">
      <alignment horizontal="center"/>
    </xf>
    <xf numFmtId="2" fontId="13" fillId="0" borderId="0" xfId="0" applyNumberFormat="1" applyFont="1" applyBorder="1"/>
    <xf numFmtId="0" fontId="15" fillId="0" borderId="0" xfId="0" applyFont="1" applyBorder="1"/>
    <xf numFmtId="4" fontId="14" fillId="0" borderId="0" xfId="0" applyNumberFormat="1" applyFont="1" applyBorder="1"/>
    <xf numFmtId="2" fontId="0" fillId="6" borderId="26" xfId="1" applyNumberFormat="1" applyFont="1" applyFill="1" applyBorder="1" applyAlignment="1">
      <alignment horizontal="center" vertical="center" wrapText="1"/>
    </xf>
    <xf numFmtId="10" fontId="0" fillId="6" borderId="26" xfId="1" applyNumberFormat="1" applyFont="1" applyFill="1" applyBorder="1" applyAlignment="1">
      <alignment horizontal="center" vertical="center" wrapText="1"/>
    </xf>
    <xf numFmtId="10" fontId="0" fillId="6" borderId="31" xfId="1" applyNumberFormat="1" applyFont="1" applyFill="1" applyBorder="1" applyAlignment="1">
      <alignment horizontal="center" vertical="center" wrapText="1"/>
    </xf>
    <xf numFmtId="0" fontId="2" fillId="2" borderId="13" xfId="0" applyFont="1" applyFill="1" applyBorder="1" applyAlignment="1">
      <alignment horizontal="left" vertical="center"/>
    </xf>
    <xf numFmtId="0" fontId="2" fillId="2" borderId="18" xfId="0" applyFont="1" applyFill="1" applyBorder="1" applyAlignment="1">
      <alignment horizontal="left" vertical="center"/>
    </xf>
    <xf numFmtId="10" fontId="0" fillId="3" borderId="14" xfId="1" applyNumberFormat="1" applyFont="1" applyFill="1" applyBorder="1" applyAlignment="1">
      <alignment horizontal="center" vertical="center"/>
    </xf>
    <xf numFmtId="10" fontId="0" fillId="3" borderId="19" xfId="1" applyNumberFormat="1" applyFont="1" applyFill="1" applyBorder="1" applyAlignment="1">
      <alignment horizontal="center" vertical="center"/>
    </xf>
    <xf numFmtId="10" fontId="0" fillId="5" borderId="38" xfId="1" applyNumberFormat="1" applyFont="1" applyFill="1" applyBorder="1" applyAlignment="1">
      <alignment horizontal="center" vertical="center"/>
    </xf>
    <xf numFmtId="10" fontId="0" fillId="5" borderId="21" xfId="1" applyNumberFormat="1" applyFont="1" applyFill="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49" fontId="0" fillId="6" borderId="7" xfId="0" applyNumberFormat="1" applyFill="1" applyBorder="1" applyAlignment="1">
      <alignment horizontal="left" vertical="center"/>
    </xf>
    <xf numFmtId="49" fontId="0" fillId="6" borderId="8" xfId="0" applyNumberFormat="1" applyFill="1" applyBorder="1" applyAlignment="1">
      <alignment horizontal="left" vertical="center"/>
    </xf>
    <xf numFmtId="0" fontId="0" fillId="5" borderId="7" xfId="0" applyNumberFormat="1" applyFill="1" applyBorder="1" applyAlignment="1">
      <alignment horizontal="center" vertical="center"/>
    </xf>
    <xf numFmtId="0" fontId="0" fillId="5" borderId="8" xfId="0" applyNumberFormat="1" applyFill="1" applyBorder="1" applyAlignment="1">
      <alignment horizontal="center" vertical="center"/>
    </xf>
    <xf numFmtId="0" fontId="2" fillId="2" borderId="11" xfId="0" applyFont="1" applyFill="1" applyBorder="1" applyAlignment="1">
      <alignment horizontal="left" vertical="center" wrapText="1"/>
    </xf>
    <xf numFmtId="0" fontId="2" fillId="2" borderId="16" xfId="0" applyFont="1" applyFill="1" applyBorder="1" applyAlignment="1">
      <alignment horizontal="left" vertical="center" wrapText="1"/>
    </xf>
    <xf numFmtId="166" fontId="2" fillId="6" borderId="12" xfId="0" applyNumberFormat="1" applyFont="1" applyFill="1" applyBorder="1" applyAlignment="1">
      <alignment horizontal="center" vertical="center"/>
    </xf>
    <xf numFmtId="166" fontId="2" fillId="6" borderId="17" xfId="0" applyNumberFormat="1" applyFont="1" applyFill="1" applyBorder="1" applyAlignment="1">
      <alignment horizontal="center" vertical="center"/>
    </xf>
    <xf numFmtId="49" fontId="11" fillId="6" borderId="7" xfId="0" applyNumberFormat="1" applyFont="1" applyFill="1" applyBorder="1" applyAlignment="1">
      <alignment horizontal="center" vertical="center"/>
    </xf>
    <xf numFmtId="49" fontId="11" fillId="6" borderId="8" xfId="0" applyNumberFormat="1" applyFont="1" applyFill="1" applyBorder="1" applyAlignment="1">
      <alignment horizontal="center" vertical="center"/>
    </xf>
    <xf numFmtId="0" fontId="7" fillId="6" borderId="29" xfId="0" applyFont="1" applyFill="1" applyBorder="1" applyAlignment="1">
      <alignment horizontal="center"/>
    </xf>
    <xf numFmtId="0" fontId="7" fillId="6" borderId="30" xfId="0" applyFont="1" applyFill="1" applyBorder="1" applyAlignment="1">
      <alignment horizontal="center"/>
    </xf>
    <xf numFmtId="0" fontId="7" fillId="3" borderId="29" xfId="0" applyFont="1" applyFill="1" applyBorder="1" applyAlignment="1">
      <alignment horizontal="center"/>
    </xf>
    <xf numFmtId="0" fontId="7" fillId="3" borderId="30" xfId="0" applyFont="1" applyFill="1" applyBorder="1" applyAlignment="1">
      <alignment horizontal="center"/>
    </xf>
    <xf numFmtId="0" fontId="7" fillId="5" borderId="29" xfId="0" applyFont="1" applyFill="1" applyBorder="1" applyAlignment="1">
      <alignment horizontal="center"/>
    </xf>
    <xf numFmtId="0" fontId="7" fillId="5" borderId="30" xfId="0" applyFont="1" applyFill="1" applyBorder="1" applyAlignment="1">
      <alignment horizontal="center"/>
    </xf>
    <xf numFmtId="0" fontId="3" fillId="4" borderId="34" xfId="0" applyFont="1" applyFill="1" applyBorder="1" applyAlignment="1">
      <alignment horizontal="center" vertical="center"/>
    </xf>
    <xf numFmtId="0" fontId="3" fillId="4" borderId="41" xfId="0" applyFont="1" applyFill="1" applyBorder="1" applyAlignment="1">
      <alignment horizontal="center" vertical="center"/>
    </xf>
    <xf numFmtId="0" fontId="3" fillId="4" borderId="35" xfId="0" applyFont="1" applyFill="1" applyBorder="1" applyAlignment="1">
      <alignment horizontal="center" vertical="center"/>
    </xf>
    <xf numFmtId="2" fontId="13" fillId="0" borderId="0" xfId="0" applyNumberFormat="1" applyFont="1" applyBorder="1" applyAlignment="1">
      <alignment horizontal="center"/>
    </xf>
    <xf numFmtId="0" fontId="16" fillId="0" borderId="13" xfId="0" applyFont="1" applyBorder="1" applyAlignment="1">
      <alignment horizontal="center" vertical="center"/>
    </xf>
    <xf numFmtId="0" fontId="16" fillId="0" borderId="12" xfId="0" applyFont="1" applyBorder="1" applyAlignment="1">
      <alignment horizontal="center" vertical="center"/>
    </xf>
    <xf numFmtId="0" fontId="16" fillId="0" borderId="14" xfId="0" applyFont="1" applyBorder="1" applyAlignment="1">
      <alignment horizontal="center" vertical="center"/>
    </xf>
    <xf numFmtId="0" fontId="12" fillId="0" borderId="42" xfId="0" applyFont="1" applyBorder="1" applyAlignment="1">
      <alignment horizontal="center"/>
    </xf>
    <xf numFmtId="0" fontId="12" fillId="0" borderId="0" xfId="0" applyFont="1" applyBorder="1" applyAlignment="1">
      <alignment horizontal="center"/>
    </xf>
    <xf numFmtId="0" fontId="12" fillId="0" borderId="43" xfId="0" applyFont="1" applyBorder="1" applyAlignment="1">
      <alignment horizontal="center"/>
    </xf>
  </cellXfs>
  <cellStyles count="7">
    <cellStyle name="Moeda" xfId="3" builtinId="4"/>
    <cellStyle name="Moeda 2" xfId="2"/>
    <cellStyle name="Normal" xfId="0" builtinId="0"/>
    <cellStyle name="Normal 3" xfId="4"/>
    <cellStyle name="Porcentagem" xfId="1" builtinId="5"/>
    <cellStyle name="Porcentagem 2" xfId="6"/>
    <cellStyle name="Vírgula 2" xfId="5"/>
  </cellStyles>
  <dxfs count="0"/>
  <tableStyles count="0" defaultTableStyle="TableStyleMedium2" defaultPivotStyle="PivotStyleLight16"/>
  <colors>
    <mruColors>
      <color rgb="FFFFFF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2</xdr:col>
      <xdr:colOff>142875</xdr:colOff>
      <xdr:row>2</xdr:row>
      <xdr:rowOff>85725</xdr:rowOff>
    </xdr:from>
    <xdr:ext cx="561975" cy="537423"/>
    <xdr:pic>
      <xdr:nvPicPr>
        <xdr:cNvPr id="2" name="image2.jpeg"/>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81175" y="571500"/>
          <a:ext cx="561975" cy="537423"/>
        </a:xfrm>
        <a:prstGeom prst="rect">
          <a:avLst/>
        </a:prstGeom>
      </xdr:spPr>
    </xdr:pic>
    <xdr:clientData/>
  </xdr:oneCellAnchor>
  <xdr:oneCellAnchor>
    <xdr:from>
      <xdr:col>7</xdr:col>
      <xdr:colOff>1171575</xdr:colOff>
      <xdr:row>2</xdr:row>
      <xdr:rowOff>104775</xdr:rowOff>
    </xdr:from>
    <xdr:ext cx="1911095" cy="495300"/>
    <xdr:pic>
      <xdr:nvPicPr>
        <xdr:cNvPr id="3" name="image1.pn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1163300" y="590550"/>
          <a:ext cx="1911095" cy="495300"/>
        </a:xfrm>
        <a:prstGeom prst="rect">
          <a:avLst/>
        </a:prstGeom>
      </xdr:spPr>
    </xdr:pic>
    <xdr:clientData/>
  </xdr:oneCellAnchor>
  <xdr:oneCellAnchor>
    <xdr:from>
      <xdr:col>5</xdr:col>
      <xdr:colOff>540609</xdr:colOff>
      <xdr:row>45</xdr:row>
      <xdr:rowOff>103299</xdr:rowOff>
    </xdr:from>
    <xdr:ext cx="3876115" cy="885825"/>
    <xdr:sp macro="" textlink="">
      <xdr:nvSpPr>
        <xdr:cNvPr id="10" name="Shape 4"/>
        <xdr:cNvSpPr txBox="1"/>
      </xdr:nvSpPr>
      <xdr:spPr>
        <a:xfrm>
          <a:off x="8674959" y="21210699"/>
          <a:ext cx="3876115" cy="885825"/>
        </a:xfrm>
        <a:prstGeom prst="rect">
          <a:avLst/>
        </a:prstGeom>
        <a:noFill/>
        <a:ln>
          <a:noFill/>
        </a:ln>
      </xdr:spPr>
      <xdr:txBody>
        <a:bodyPr spcFirstLastPara="1" wrap="square" lIns="91425" tIns="45700" rIns="91425" bIns="45700" anchor="t" anchorCtr="0">
          <a:noAutofit/>
        </a:bodyPr>
        <a:lstStyle/>
        <a:p>
          <a:pPr marL="0" lvl="0" indent="0" algn="ctr" rtl="0">
            <a:lnSpc>
              <a:spcPts val="1000"/>
            </a:lnSpc>
            <a:spcBef>
              <a:spcPts val="0"/>
            </a:spcBef>
            <a:spcAft>
              <a:spcPts val="0"/>
            </a:spcAft>
            <a:buNone/>
          </a:pPr>
          <a:endParaRPr sz="1000">
            <a:latin typeface="Arial" panose="020B0604020202020204" pitchFamily="34" charset="0"/>
            <a:cs typeface="Arial" panose="020B0604020202020204" pitchFamily="34" charset="0"/>
          </a:endParaRPr>
        </a:p>
      </xdr:txBody>
    </xdr:sp>
    <xdr:clientData fLocksWithSheet="0"/>
  </xdr:oneCellAnchor>
  <xdr:oneCellAnchor>
    <xdr:from>
      <xdr:col>4</xdr:col>
      <xdr:colOff>3721664</xdr:colOff>
      <xdr:row>44</xdr:row>
      <xdr:rowOff>143792</xdr:rowOff>
    </xdr:from>
    <xdr:ext cx="5000625" cy="885825"/>
    <xdr:sp macro="" textlink="">
      <xdr:nvSpPr>
        <xdr:cNvPr id="11" name="Shape 5"/>
        <xdr:cNvSpPr txBox="1"/>
      </xdr:nvSpPr>
      <xdr:spPr>
        <a:xfrm>
          <a:off x="7569764" y="21089267"/>
          <a:ext cx="5000625" cy="885825"/>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Larissa Facchini Barbosa</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CREA: MG 316.376/D</a:t>
          </a:r>
          <a:endParaRPr sz="1400"/>
        </a:p>
        <a:p>
          <a:pPr marL="0" lvl="0" indent="0" algn="ctr" rtl="0">
            <a:lnSpc>
              <a:spcPts val="1000"/>
            </a:lnSpc>
            <a:spcBef>
              <a:spcPts val="0"/>
            </a:spcBef>
            <a:spcAft>
              <a:spcPts val="0"/>
            </a:spcAft>
            <a:buNone/>
          </a:pPr>
          <a:r>
            <a:rPr lang="en-US" sz="1000">
              <a:solidFill>
                <a:schemeClr val="dk1"/>
              </a:solidFill>
              <a:latin typeface="Arial"/>
              <a:ea typeface="Arial"/>
              <a:cs typeface="Arial"/>
              <a:sym typeface="Arial"/>
            </a:rPr>
            <a:t>Responsável Técnico Pela Fiscalização da Obra/Serviço</a:t>
          </a:r>
          <a:endParaRPr sz="1000">
            <a:latin typeface="Arial"/>
            <a:ea typeface="Arial"/>
            <a:cs typeface="Arial"/>
            <a:sym typeface="Arial"/>
          </a:endParaRPr>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1100"/>
            </a:lnSpc>
            <a:spcBef>
              <a:spcPts val="0"/>
            </a:spcBef>
            <a:spcAft>
              <a:spcPts val="0"/>
            </a:spcAft>
            <a:buNone/>
          </a:pPr>
          <a:endParaRPr sz="1000"/>
        </a:p>
      </xdr:txBody>
    </xdr:sp>
    <xdr:clientData fLocksWithSheet="0"/>
  </xdr:oneCellAnchor>
  <xdr:oneCellAnchor>
    <xdr:from>
      <xdr:col>2</xdr:col>
      <xdr:colOff>605271</xdr:colOff>
      <xdr:row>44</xdr:row>
      <xdr:rowOff>129887</xdr:rowOff>
    </xdr:from>
    <xdr:ext cx="3343275" cy="723340"/>
    <xdr:sp macro="" textlink="">
      <xdr:nvSpPr>
        <xdr:cNvPr id="12" name="Shape 6"/>
        <xdr:cNvSpPr txBox="1"/>
      </xdr:nvSpPr>
      <xdr:spPr>
        <a:xfrm>
          <a:off x="2243571" y="21075362"/>
          <a:ext cx="3343275" cy="723340"/>
        </a:xfrm>
        <a:prstGeom prst="rect">
          <a:avLst/>
        </a:prstGeom>
        <a:noFill/>
        <a:ln>
          <a:noFill/>
        </a:ln>
      </xdr:spPr>
      <xdr:txBody>
        <a:bodyPr spcFirstLastPara="1" wrap="square" lIns="91425" tIns="45700" rIns="91425" bIns="45700" anchor="t" anchorCtr="0">
          <a:noAutofit/>
        </a:bodyPr>
        <a:lstStyle/>
        <a:p>
          <a:pPr marL="0" lvl="0" indent="0" algn="ctr" rtl="0">
            <a:spcBef>
              <a:spcPts val="0"/>
            </a:spcBef>
            <a:spcAft>
              <a:spcPts val="0"/>
            </a:spcAft>
            <a:buNone/>
          </a:pPr>
          <a:r>
            <a:rPr lang="en-US" sz="1000">
              <a:solidFill>
                <a:schemeClr val="dk1"/>
              </a:solidFill>
              <a:latin typeface="Arial"/>
              <a:ea typeface="Arial"/>
              <a:cs typeface="Arial"/>
              <a:sym typeface="Arial"/>
            </a:rPr>
            <a:t>________________________________________</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Carlos Coríndon de Araújo</a:t>
          </a:r>
          <a:endParaRPr sz="1400"/>
        </a:p>
        <a:p>
          <a:pPr marL="0" lvl="0" indent="0" algn="ctr" rtl="0">
            <a:spcBef>
              <a:spcPts val="0"/>
            </a:spcBef>
            <a:spcAft>
              <a:spcPts val="0"/>
            </a:spcAft>
            <a:buNone/>
          </a:pPr>
          <a:r>
            <a:rPr lang="en-US" sz="1000">
              <a:solidFill>
                <a:schemeClr val="dk1"/>
              </a:solidFill>
              <a:latin typeface="Arial"/>
              <a:ea typeface="Arial"/>
              <a:cs typeface="Arial"/>
              <a:sym typeface="Arial"/>
            </a:rPr>
            <a:t>Prefeito Municipal de Fervedouro</a:t>
          </a:r>
          <a:endParaRPr sz="1400"/>
        </a:p>
        <a:p>
          <a:pPr marL="0" lvl="0" indent="0" algn="ctr" rtl="0">
            <a:lnSpc>
              <a:spcPts val="1000"/>
            </a:lnSpc>
            <a:spcBef>
              <a:spcPts val="0"/>
            </a:spcBef>
            <a:spcAft>
              <a:spcPts val="0"/>
            </a:spcAft>
            <a:buNone/>
          </a:pPr>
          <a:endParaRPr sz="1000">
            <a:latin typeface="Arial"/>
            <a:ea typeface="Arial"/>
            <a:cs typeface="Arial"/>
            <a:sym typeface="Arial"/>
          </a:endParaRPr>
        </a:p>
        <a:p>
          <a:pPr marL="0" lvl="0" indent="0" algn="ctr" rtl="0">
            <a:lnSpc>
              <a:spcPts val="900"/>
            </a:lnSpc>
            <a:spcBef>
              <a:spcPts val="0"/>
            </a:spcBef>
            <a:spcAft>
              <a:spcPts val="0"/>
            </a:spcAft>
            <a:buNone/>
          </a:pPr>
          <a:endParaRPr sz="1000"/>
        </a:p>
      </xdr:txBody>
    </xdr:sp>
    <xdr:clientData fLock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lafac/Desktop/FERVEDOURO/DISTRITO%20MADEIRA/Planilha%20Mu&#283;ltipla%20-%20Bom%20Jesus%20da%20Madeir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DADOS"/>
      <sheetName val="NOVO"/>
      <sheetName val="BDI"/>
      <sheetName val="ORÇAMENTO"/>
      <sheetName val="CÁLCULO"/>
      <sheetName val="EVENTOS"/>
      <sheetName val="CRONO"/>
      <sheetName val="CRONOPLE"/>
      <sheetName val="PLE"/>
      <sheetName val="QCI"/>
      <sheetName val="BM"/>
      <sheetName val="RRE"/>
      <sheetName val="OFÍCIO"/>
    </sheetNames>
    <sheetDataSet>
      <sheetData sheetId="0">
        <row r="4">
          <cell r="O4">
            <v>1</v>
          </cell>
        </row>
      </sheetData>
      <sheetData sheetId="1"/>
      <sheetData sheetId="2"/>
      <sheetData sheetId="3"/>
      <sheetData sheetId="4">
        <row r="15">
          <cell r="X15">
            <v>322866.84000000008</v>
          </cell>
        </row>
        <row r="16">
          <cell r="X16">
            <v>322866.84000000003</v>
          </cell>
        </row>
        <row r="17">
          <cell r="X17">
            <v>1726.83</v>
          </cell>
        </row>
        <row r="18">
          <cell r="X18">
            <v>1726.83</v>
          </cell>
        </row>
        <row r="19">
          <cell r="X19">
            <v>202238.94</v>
          </cell>
        </row>
        <row r="20">
          <cell r="X20">
            <v>5477.16</v>
          </cell>
        </row>
        <row r="21">
          <cell r="X21">
            <v>4652.03</v>
          </cell>
        </row>
        <row r="22">
          <cell r="X22">
            <v>12981.59</v>
          </cell>
        </row>
        <row r="23">
          <cell r="X23">
            <v>179128.16</v>
          </cell>
        </row>
        <row r="24">
          <cell r="X24">
            <v>86303.33</v>
          </cell>
        </row>
        <row r="25">
          <cell r="X25">
            <v>50092.44</v>
          </cell>
        </row>
        <row r="26">
          <cell r="X26">
            <v>275.22000000000003</v>
          </cell>
        </row>
        <row r="27">
          <cell r="X27">
            <v>1631.16</v>
          </cell>
        </row>
        <row r="28">
          <cell r="X28">
            <v>345.1</v>
          </cell>
        </row>
        <row r="29">
          <cell r="X29">
            <v>33959.410000000003</v>
          </cell>
        </row>
        <row r="30">
          <cell r="X30">
            <v>28319.22</v>
          </cell>
        </row>
        <row r="31">
          <cell r="X31">
            <v>18681.21</v>
          </cell>
        </row>
        <row r="32">
          <cell r="X32">
            <v>315.60000000000002</v>
          </cell>
        </row>
        <row r="33">
          <cell r="X33">
            <v>2238</v>
          </cell>
        </row>
        <row r="34">
          <cell r="X34">
            <v>756.2</v>
          </cell>
        </row>
        <row r="35">
          <cell r="X35">
            <v>413.92</v>
          </cell>
        </row>
        <row r="36">
          <cell r="X36">
            <v>26.2</v>
          </cell>
        </row>
        <row r="37">
          <cell r="X37">
            <v>71.12</v>
          </cell>
        </row>
        <row r="38">
          <cell r="X38">
            <v>400.5</v>
          </cell>
        </row>
        <row r="39">
          <cell r="X39">
            <v>1345.5</v>
          </cell>
        </row>
        <row r="40">
          <cell r="X40">
            <v>165.51</v>
          </cell>
        </row>
        <row r="41">
          <cell r="X41">
            <v>14.1</v>
          </cell>
        </row>
        <row r="42">
          <cell r="X42">
            <v>20.78</v>
          </cell>
        </row>
        <row r="43">
          <cell r="X43">
            <v>2169.0100000000002</v>
          </cell>
        </row>
        <row r="44">
          <cell r="X44">
            <v>348.77</v>
          </cell>
        </row>
        <row r="45">
          <cell r="X45">
            <v>1352.8</v>
          </cell>
        </row>
        <row r="46">
          <cell r="X46">
            <v>4278.5200000000004</v>
          </cell>
        </row>
        <row r="47">
          <cell r="X47">
            <v>3637.12</v>
          </cell>
        </row>
        <row r="48">
          <cell r="X48">
            <v>641.4</v>
          </cell>
        </row>
        <row r="49">
          <cell r="X49"/>
        </row>
      </sheetData>
      <sheetData sheetId="5">
        <row r="12">
          <cell r="A12">
            <v>2</v>
          </cell>
        </row>
        <row r="15">
          <cell r="M15">
            <v>1</v>
          </cell>
        </row>
        <row r="16">
          <cell r="M16" t="str">
            <v/>
          </cell>
        </row>
        <row r="17">
          <cell r="M17" t="str">
            <v/>
          </cell>
        </row>
        <row r="18">
          <cell r="M18">
            <v>2</v>
          </cell>
        </row>
        <row r="19">
          <cell r="M19" t="str">
            <v/>
          </cell>
        </row>
        <row r="20">
          <cell r="M20">
            <v>3</v>
          </cell>
        </row>
        <row r="21">
          <cell r="M21">
            <v>3</v>
          </cell>
        </row>
        <row r="22">
          <cell r="M22">
            <v>3</v>
          </cell>
        </row>
        <row r="23">
          <cell r="M23">
            <v>3</v>
          </cell>
        </row>
        <row r="24">
          <cell r="M24" t="str">
            <v/>
          </cell>
        </row>
        <row r="25">
          <cell r="M25">
            <v>4</v>
          </cell>
        </row>
        <row r="26">
          <cell r="M26">
            <v>4</v>
          </cell>
        </row>
        <row r="27">
          <cell r="M27">
            <v>4</v>
          </cell>
        </row>
        <row r="28">
          <cell r="M28">
            <v>4</v>
          </cell>
        </row>
        <row r="29">
          <cell r="M29">
            <v>4</v>
          </cell>
        </row>
        <row r="30">
          <cell r="M30" t="str">
            <v/>
          </cell>
        </row>
        <row r="31">
          <cell r="M31">
            <v>5</v>
          </cell>
        </row>
        <row r="32">
          <cell r="M32">
            <v>5</v>
          </cell>
        </row>
        <row r="33">
          <cell r="M33">
            <v>5</v>
          </cell>
        </row>
        <row r="34">
          <cell r="M34">
            <v>5</v>
          </cell>
        </row>
        <row r="35">
          <cell r="M35">
            <v>5</v>
          </cell>
        </row>
        <row r="36">
          <cell r="M36">
            <v>5</v>
          </cell>
        </row>
        <row r="37">
          <cell r="M37">
            <v>5</v>
          </cell>
        </row>
        <row r="38">
          <cell r="M38">
            <v>5</v>
          </cell>
        </row>
        <row r="39">
          <cell r="M39">
            <v>5</v>
          </cell>
        </row>
        <row r="40">
          <cell r="M40">
            <v>5</v>
          </cell>
        </row>
        <row r="41">
          <cell r="M41">
            <v>5</v>
          </cell>
        </row>
        <row r="42">
          <cell r="M42">
            <v>5</v>
          </cell>
        </row>
        <row r="43">
          <cell r="M43">
            <v>5</v>
          </cell>
        </row>
        <row r="44">
          <cell r="M44">
            <v>5</v>
          </cell>
        </row>
        <row r="45">
          <cell r="M45">
            <v>5</v>
          </cell>
        </row>
        <row r="46">
          <cell r="M46" t="str">
            <v/>
          </cell>
        </row>
        <row r="47">
          <cell r="M47">
            <v>6</v>
          </cell>
        </row>
        <row r="48">
          <cell r="M48">
            <v>6</v>
          </cell>
        </row>
        <row r="49">
          <cell r="M49"/>
        </row>
      </sheetData>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52"/>
  <sheetViews>
    <sheetView showGridLines="0" tabSelected="1" workbookViewId="0">
      <pane ySplit="14" topLeftCell="A36" activePane="bottomLeft" state="frozen"/>
      <selection pane="bottomLeft" activeCell="F45" sqref="F44:F45"/>
    </sheetView>
  </sheetViews>
  <sheetFormatPr defaultRowHeight="15" x14ac:dyDescent="0.25"/>
  <cols>
    <col min="1" max="1" width="2.42578125" customWidth="1"/>
    <col min="2" max="2" width="22.140625" customWidth="1"/>
    <col min="3" max="3" width="12.85546875" style="7" customWidth="1"/>
    <col min="4" max="4" width="20.28515625" style="7" customWidth="1"/>
    <col min="5" max="5" width="64.28515625" style="7" customWidth="1"/>
    <col min="6" max="6" width="14.42578125" style="7" customWidth="1"/>
    <col min="7" max="7" width="13.42578125" style="7" customWidth="1"/>
    <col min="8" max="8" width="47.28515625" style="7" customWidth="1"/>
    <col min="9" max="9" width="32.140625" style="7" customWidth="1"/>
    <col min="10" max="10" width="14" style="7" customWidth="1"/>
    <col min="11" max="11" width="14" customWidth="1"/>
    <col min="12" max="12" width="9.140625" customWidth="1"/>
    <col min="14" max="14" width="12.42578125" customWidth="1"/>
  </cols>
  <sheetData>
    <row r="1" spans="1:34" ht="15.75" thickBot="1" x14ac:dyDescent="0.3">
      <c r="C1"/>
      <c r="D1"/>
      <c r="E1"/>
      <c r="F1"/>
      <c r="G1"/>
      <c r="H1"/>
      <c r="I1"/>
      <c r="J1"/>
      <c r="K1" s="2"/>
      <c r="L1" s="2"/>
      <c r="M1" s="2"/>
      <c r="N1" s="2"/>
      <c r="O1" s="2"/>
      <c r="P1" s="2"/>
      <c r="Q1" s="2"/>
      <c r="R1" s="2"/>
      <c r="S1" s="2"/>
      <c r="T1" s="2"/>
      <c r="U1" s="2"/>
      <c r="V1" s="2"/>
      <c r="W1" s="2"/>
      <c r="X1" s="2"/>
      <c r="Y1" s="2"/>
      <c r="Z1" s="1"/>
      <c r="AA1" s="1"/>
      <c r="AB1" s="1"/>
      <c r="AC1" s="1"/>
      <c r="AD1" s="1"/>
      <c r="AE1" s="1"/>
      <c r="AF1" s="1"/>
    </row>
    <row r="2" spans="1:34" ht="22.5" thickTop="1" thickBot="1" x14ac:dyDescent="0.3">
      <c r="B2" s="69" t="s">
        <v>54</v>
      </c>
      <c r="C2" s="70"/>
      <c r="D2" s="70"/>
      <c r="E2" s="70"/>
      <c r="F2" s="71"/>
      <c r="G2" s="12" t="s">
        <v>2</v>
      </c>
      <c r="H2" s="27"/>
      <c r="I2" s="12" t="s">
        <v>3</v>
      </c>
      <c r="J2" s="28"/>
      <c r="L2" s="1"/>
      <c r="M2" s="1"/>
    </row>
    <row r="3" spans="1:34" ht="53.25" customHeight="1" thickBot="1" x14ac:dyDescent="0.3">
      <c r="B3" s="6" t="s">
        <v>19</v>
      </c>
      <c r="C3" s="80" t="s">
        <v>52</v>
      </c>
      <c r="D3" s="80"/>
      <c r="E3" s="80"/>
      <c r="F3" s="80"/>
      <c r="G3" s="80"/>
      <c r="H3" s="81"/>
      <c r="I3" s="30" t="s">
        <v>24</v>
      </c>
      <c r="J3" s="16">
        <v>45366</v>
      </c>
      <c r="M3" s="1"/>
    </row>
    <row r="4" spans="1:34" ht="15.75" thickBot="1" x14ac:dyDescent="0.3">
      <c r="B4" s="6" t="s">
        <v>4</v>
      </c>
      <c r="C4" s="72" t="s">
        <v>58</v>
      </c>
      <c r="D4" s="72"/>
      <c r="E4" s="72"/>
      <c r="F4" s="72"/>
      <c r="G4" s="72"/>
      <c r="H4" s="73"/>
      <c r="I4" s="10" t="s">
        <v>12</v>
      </c>
      <c r="J4" s="17"/>
      <c r="M4" s="1"/>
    </row>
    <row r="5" spans="1:34" ht="15.75" thickBot="1" x14ac:dyDescent="0.3">
      <c r="B5" s="6" t="s">
        <v>5</v>
      </c>
      <c r="C5" s="18"/>
      <c r="D5" s="10" t="s">
        <v>6</v>
      </c>
      <c r="E5" s="74"/>
      <c r="F5" s="75"/>
      <c r="G5" s="10" t="s">
        <v>7</v>
      </c>
      <c r="H5" s="26" t="s">
        <v>39</v>
      </c>
      <c r="I5" s="10" t="s">
        <v>8</v>
      </c>
      <c r="J5" s="29" t="s">
        <v>40</v>
      </c>
    </row>
    <row r="6" spans="1:34" x14ac:dyDescent="0.25">
      <c r="B6" s="76" t="s">
        <v>25</v>
      </c>
      <c r="C6" s="78">
        <v>45292</v>
      </c>
      <c r="D6" s="9" t="s">
        <v>9</v>
      </c>
      <c r="E6" s="11" t="s">
        <v>20</v>
      </c>
      <c r="F6" s="19"/>
      <c r="G6" s="63" t="s">
        <v>10</v>
      </c>
      <c r="H6" s="65">
        <v>0.2097</v>
      </c>
      <c r="I6" s="63" t="s">
        <v>11</v>
      </c>
      <c r="J6" s="67">
        <v>0.114</v>
      </c>
    </row>
    <row r="7" spans="1:34" ht="15.75" thickBot="1" x14ac:dyDescent="0.3">
      <c r="B7" s="77"/>
      <c r="C7" s="79"/>
      <c r="D7" s="22" t="s">
        <v>28</v>
      </c>
      <c r="E7" s="13" t="s">
        <v>21</v>
      </c>
      <c r="F7" s="20"/>
      <c r="G7" s="64"/>
      <c r="H7" s="66"/>
      <c r="I7" s="64"/>
      <c r="J7" s="68"/>
    </row>
    <row r="8" spans="1:34" ht="16.5" thickTop="1" thickBot="1" x14ac:dyDescent="0.3"/>
    <row r="9" spans="1:34" ht="15" customHeight="1" thickTop="1" thickBot="1" x14ac:dyDescent="0.3">
      <c r="B9" s="88" t="s">
        <v>0</v>
      </c>
      <c r="C9" s="82" t="s">
        <v>22</v>
      </c>
      <c r="D9" s="83"/>
    </row>
    <row r="10" spans="1:34" ht="15.75" customHeight="1" thickTop="1" thickBot="1" x14ac:dyDescent="0.3">
      <c r="B10" s="89"/>
      <c r="C10" s="86" t="s">
        <v>23</v>
      </c>
      <c r="D10" s="87"/>
    </row>
    <row r="11" spans="1:34" ht="16.5" thickTop="1" thickBot="1" x14ac:dyDescent="0.3">
      <c r="B11" s="90"/>
      <c r="C11" s="84" t="s">
        <v>1</v>
      </c>
      <c r="D11" s="85"/>
      <c r="E11"/>
      <c r="F11"/>
      <c r="G11"/>
      <c r="H11"/>
      <c r="I11"/>
      <c r="J11"/>
      <c r="AG11" s="3"/>
      <c r="AH11" s="4"/>
    </row>
    <row r="12" spans="1:34" ht="16.5" thickTop="1" thickBot="1" x14ac:dyDescent="0.3">
      <c r="C12"/>
      <c r="D12"/>
      <c r="E12"/>
      <c r="F12"/>
      <c r="G12"/>
      <c r="H12" s="14"/>
      <c r="I12"/>
      <c r="J12"/>
    </row>
    <row r="13" spans="1:34" ht="15.75" thickBot="1" x14ac:dyDescent="0.3">
      <c r="C13"/>
      <c r="D13"/>
      <c r="E13"/>
      <c r="F13"/>
      <c r="G13"/>
      <c r="H13" s="25"/>
      <c r="I13"/>
      <c r="J13"/>
    </row>
    <row r="14" spans="1:34" ht="49.5" customHeight="1" thickBot="1" x14ac:dyDescent="0.3">
      <c r="A14" s="1"/>
      <c r="B14" s="14" t="s">
        <v>13</v>
      </c>
      <c r="C14" s="14" t="s">
        <v>14</v>
      </c>
      <c r="D14" s="14" t="s">
        <v>15</v>
      </c>
      <c r="E14" s="15" t="s">
        <v>16</v>
      </c>
      <c r="F14" s="14" t="s">
        <v>17</v>
      </c>
      <c r="G14" s="14" t="s">
        <v>18</v>
      </c>
      <c r="H14" s="14" t="s">
        <v>53</v>
      </c>
      <c r="I14" s="14" t="s">
        <v>46</v>
      </c>
      <c r="J14" s="14"/>
      <c r="M14" s="21"/>
    </row>
    <row r="15" spans="1:34" ht="15" customHeight="1" x14ac:dyDescent="0.25">
      <c r="A15" s="5"/>
      <c r="B15" s="43">
        <v>1</v>
      </c>
      <c r="C15" s="32"/>
      <c r="D15" s="32"/>
      <c r="E15" s="44" t="s">
        <v>30</v>
      </c>
      <c r="F15" s="34"/>
      <c r="G15" s="35"/>
      <c r="H15" s="36"/>
      <c r="I15" s="37"/>
      <c r="J15" s="38"/>
    </row>
    <row r="16" spans="1:34" ht="78.75" customHeight="1" x14ac:dyDescent="0.25">
      <c r="A16" s="1"/>
      <c r="B16" s="23" t="s">
        <v>29</v>
      </c>
      <c r="C16" s="23" t="s">
        <v>26</v>
      </c>
      <c r="D16" s="23" t="s">
        <v>27</v>
      </c>
      <c r="E16" s="31" t="s">
        <v>31</v>
      </c>
      <c r="F16" s="24" t="s">
        <v>32</v>
      </c>
      <c r="G16" s="39">
        <v>4.5</v>
      </c>
      <c r="H16" s="41" t="s">
        <v>41</v>
      </c>
      <c r="I16" s="60" t="s">
        <v>51</v>
      </c>
      <c r="J16" s="8"/>
    </row>
    <row r="17" spans="1:10" ht="63" customHeight="1" thickBot="1" x14ac:dyDescent="0.3">
      <c r="A17" s="1"/>
      <c r="B17" s="23" t="s">
        <v>42</v>
      </c>
      <c r="C17" s="23" t="s">
        <v>48</v>
      </c>
      <c r="D17" s="23" t="s">
        <v>34</v>
      </c>
      <c r="E17" s="31" t="s">
        <v>49</v>
      </c>
      <c r="F17" s="24" t="s">
        <v>37</v>
      </c>
      <c r="G17" s="39">
        <v>2520</v>
      </c>
      <c r="H17" s="41" t="s">
        <v>55</v>
      </c>
      <c r="I17" s="60" t="s">
        <v>59</v>
      </c>
      <c r="J17" s="8"/>
    </row>
    <row r="18" spans="1:10" ht="15" customHeight="1" x14ac:dyDescent="0.25">
      <c r="A18" s="5"/>
      <c r="B18" s="43">
        <v>2</v>
      </c>
      <c r="C18" s="32"/>
      <c r="D18" s="32"/>
      <c r="E18" s="44" t="s">
        <v>60</v>
      </c>
      <c r="F18" s="34"/>
      <c r="G18" s="35"/>
      <c r="H18" s="36"/>
      <c r="I18" s="37"/>
      <c r="J18" s="38"/>
    </row>
    <row r="19" spans="1:10" ht="63.75" customHeight="1" x14ac:dyDescent="0.25">
      <c r="A19" s="1"/>
      <c r="B19" s="23" t="s">
        <v>33</v>
      </c>
      <c r="C19" s="23" t="s">
        <v>35</v>
      </c>
      <c r="D19" s="23" t="s">
        <v>27</v>
      </c>
      <c r="E19" s="31" t="s">
        <v>61</v>
      </c>
      <c r="F19" s="24" t="s">
        <v>32</v>
      </c>
      <c r="G19" s="39">
        <f>5*600</f>
        <v>3000</v>
      </c>
      <c r="H19" s="41" t="s">
        <v>47</v>
      </c>
      <c r="I19" s="60" t="s">
        <v>65</v>
      </c>
      <c r="J19" s="8"/>
    </row>
    <row r="20" spans="1:10" ht="75" x14ac:dyDescent="0.25">
      <c r="A20" s="1"/>
      <c r="B20" s="23" t="s">
        <v>43</v>
      </c>
      <c r="C20" s="23" t="s">
        <v>62</v>
      </c>
      <c r="D20" s="23" t="s">
        <v>27</v>
      </c>
      <c r="E20" s="31" t="s">
        <v>63</v>
      </c>
      <c r="F20" s="24" t="s">
        <v>37</v>
      </c>
      <c r="G20" s="39">
        <f>600*2</f>
        <v>1200</v>
      </c>
      <c r="H20" s="41" t="s">
        <v>50</v>
      </c>
      <c r="I20" s="61" t="s">
        <v>66</v>
      </c>
      <c r="J20" s="8"/>
    </row>
    <row r="21" spans="1:10" ht="75.75" thickBot="1" x14ac:dyDescent="0.3">
      <c r="A21" s="1"/>
      <c r="B21" s="23" t="s">
        <v>45</v>
      </c>
      <c r="C21" s="23" t="s">
        <v>44</v>
      </c>
      <c r="D21" s="23" t="s">
        <v>27</v>
      </c>
      <c r="E21" s="31" t="s">
        <v>64</v>
      </c>
      <c r="F21" s="24" t="s">
        <v>37</v>
      </c>
      <c r="G21" s="39">
        <f>600*2</f>
        <v>1200</v>
      </c>
      <c r="H21" s="41" t="s">
        <v>50</v>
      </c>
      <c r="I21" s="61" t="s">
        <v>66</v>
      </c>
      <c r="J21" s="40"/>
    </row>
    <row r="22" spans="1:10" ht="15" customHeight="1" x14ac:dyDescent="0.25">
      <c r="A22" s="5"/>
      <c r="B22" s="43">
        <v>3</v>
      </c>
      <c r="C22" s="32"/>
      <c r="D22" s="32"/>
      <c r="E22" s="44" t="s">
        <v>67</v>
      </c>
      <c r="F22" s="34"/>
      <c r="G22" s="35"/>
      <c r="H22" s="36"/>
      <c r="I22" s="37"/>
      <c r="J22" s="38"/>
    </row>
    <row r="23" spans="1:10" ht="63.75" customHeight="1" x14ac:dyDescent="0.25">
      <c r="A23" s="1"/>
      <c r="B23" s="23" t="s">
        <v>36</v>
      </c>
      <c r="C23" s="23" t="s">
        <v>35</v>
      </c>
      <c r="D23" s="23" t="s">
        <v>27</v>
      </c>
      <c r="E23" s="31" t="s">
        <v>61</v>
      </c>
      <c r="F23" s="24" t="s">
        <v>32</v>
      </c>
      <c r="G23" s="39">
        <f>5*520</f>
        <v>2600</v>
      </c>
      <c r="H23" s="41" t="s">
        <v>47</v>
      </c>
      <c r="I23" s="60" t="s">
        <v>68</v>
      </c>
      <c r="J23" s="8"/>
    </row>
    <row r="24" spans="1:10" ht="75" x14ac:dyDescent="0.25">
      <c r="A24" s="1"/>
      <c r="B24" s="23" t="s">
        <v>38</v>
      </c>
      <c r="C24" s="23" t="s">
        <v>62</v>
      </c>
      <c r="D24" s="23" t="s">
        <v>27</v>
      </c>
      <c r="E24" s="31" t="s">
        <v>63</v>
      </c>
      <c r="F24" s="24" t="s">
        <v>37</v>
      </c>
      <c r="G24" s="39">
        <f>520*2</f>
        <v>1040</v>
      </c>
      <c r="H24" s="41" t="s">
        <v>50</v>
      </c>
      <c r="I24" s="61" t="s">
        <v>69</v>
      </c>
      <c r="J24" s="8"/>
    </row>
    <row r="25" spans="1:10" ht="75.75" thickBot="1" x14ac:dyDescent="0.3">
      <c r="A25" s="1"/>
      <c r="B25" s="23" t="s">
        <v>56</v>
      </c>
      <c r="C25" s="23" t="s">
        <v>44</v>
      </c>
      <c r="D25" s="23" t="s">
        <v>27</v>
      </c>
      <c r="E25" s="31" t="s">
        <v>64</v>
      </c>
      <c r="F25" s="24" t="s">
        <v>37</v>
      </c>
      <c r="G25" s="39">
        <f>520*2</f>
        <v>1040</v>
      </c>
      <c r="H25" s="41" t="s">
        <v>50</v>
      </c>
      <c r="I25" s="61" t="s">
        <v>69</v>
      </c>
      <c r="J25" s="40"/>
    </row>
    <row r="26" spans="1:10" ht="15" customHeight="1" x14ac:dyDescent="0.25">
      <c r="A26" s="5"/>
      <c r="B26" s="43">
        <v>4</v>
      </c>
      <c r="C26" s="32"/>
      <c r="D26" s="32"/>
      <c r="E26" s="44" t="s">
        <v>70</v>
      </c>
      <c r="F26" s="34"/>
      <c r="G26" s="35"/>
      <c r="H26" s="36"/>
      <c r="I26" s="37"/>
      <c r="J26" s="38"/>
    </row>
    <row r="27" spans="1:10" ht="63.75" customHeight="1" x14ac:dyDescent="0.25">
      <c r="A27" s="1"/>
      <c r="B27" s="23" t="s">
        <v>73</v>
      </c>
      <c r="C27" s="23" t="s">
        <v>35</v>
      </c>
      <c r="D27" s="23" t="s">
        <v>27</v>
      </c>
      <c r="E27" s="31" t="s">
        <v>61</v>
      </c>
      <c r="F27" s="24" t="s">
        <v>32</v>
      </c>
      <c r="G27" s="39">
        <f>5*1000</f>
        <v>5000</v>
      </c>
      <c r="H27" s="41" t="s">
        <v>47</v>
      </c>
      <c r="I27" s="60" t="s">
        <v>72</v>
      </c>
      <c r="J27" s="8"/>
    </row>
    <row r="28" spans="1:10" ht="75" x14ac:dyDescent="0.25">
      <c r="A28" s="1"/>
      <c r="B28" s="23" t="s">
        <v>74</v>
      </c>
      <c r="C28" s="23" t="s">
        <v>62</v>
      </c>
      <c r="D28" s="23" t="s">
        <v>27</v>
      </c>
      <c r="E28" s="31" t="s">
        <v>63</v>
      </c>
      <c r="F28" s="24" t="s">
        <v>37</v>
      </c>
      <c r="G28" s="39">
        <f>1000*2</f>
        <v>2000</v>
      </c>
      <c r="H28" s="41" t="s">
        <v>50</v>
      </c>
      <c r="I28" s="61" t="s">
        <v>71</v>
      </c>
      <c r="J28" s="8"/>
    </row>
    <row r="29" spans="1:10" ht="75.75" thickBot="1" x14ac:dyDescent="0.3">
      <c r="A29" s="1"/>
      <c r="B29" s="23" t="s">
        <v>75</v>
      </c>
      <c r="C29" s="23" t="s">
        <v>44</v>
      </c>
      <c r="D29" s="23" t="s">
        <v>27</v>
      </c>
      <c r="E29" s="31" t="s">
        <v>64</v>
      </c>
      <c r="F29" s="24" t="s">
        <v>37</v>
      </c>
      <c r="G29" s="39">
        <f>1000*2</f>
        <v>2000</v>
      </c>
      <c r="H29" s="41" t="s">
        <v>50</v>
      </c>
      <c r="I29" s="61" t="s">
        <v>71</v>
      </c>
      <c r="J29" s="40"/>
    </row>
    <row r="30" spans="1:10" ht="15" customHeight="1" x14ac:dyDescent="0.25">
      <c r="A30" s="5"/>
      <c r="B30" s="43">
        <v>5</v>
      </c>
      <c r="C30" s="32"/>
      <c r="D30" s="32"/>
      <c r="E30" s="44" t="s">
        <v>76</v>
      </c>
      <c r="F30" s="34"/>
      <c r="G30" s="35"/>
      <c r="H30" s="36"/>
      <c r="I30" s="37"/>
      <c r="J30" s="38"/>
    </row>
    <row r="31" spans="1:10" ht="63.75" customHeight="1" x14ac:dyDescent="0.25">
      <c r="A31" s="1"/>
      <c r="B31" s="23" t="s">
        <v>79</v>
      </c>
      <c r="C31" s="23" t="s">
        <v>35</v>
      </c>
      <c r="D31" s="23" t="s">
        <v>27</v>
      </c>
      <c r="E31" s="31" t="s">
        <v>61</v>
      </c>
      <c r="F31" s="24" t="s">
        <v>32</v>
      </c>
      <c r="G31" s="39">
        <f>5*400</f>
        <v>2000</v>
      </c>
      <c r="H31" s="41" t="s">
        <v>47</v>
      </c>
      <c r="I31" s="60" t="s">
        <v>77</v>
      </c>
      <c r="J31" s="8"/>
    </row>
    <row r="32" spans="1:10" ht="75" x14ac:dyDescent="0.25">
      <c r="A32" s="1"/>
      <c r="B32" s="23" t="s">
        <v>80</v>
      </c>
      <c r="C32" s="23" t="s">
        <v>62</v>
      </c>
      <c r="D32" s="23" t="s">
        <v>27</v>
      </c>
      <c r="E32" s="31" t="s">
        <v>63</v>
      </c>
      <c r="F32" s="24" t="s">
        <v>37</v>
      </c>
      <c r="G32" s="39">
        <f>400*2</f>
        <v>800</v>
      </c>
      <c r="H32" s="41" t="s">
        <v>50</v>
      </c>
      <c r="I32" s="61" t="s">
        <v>78</v>
      </c>
      <c r="J32" s="8"/>
    </row>
    <row r="33" spans="1:21" ht="75.75" thickBot="1" x14ac:dyDescent="0.3">
      <c r="A33" s="1"/>
      <c r="B33" s="23" t="s">
        <v>81</v>
      </c>
      <c r="C33" s="23" t="s">
        <v>44</v>
      </c>
      <c r="D33" s="23" t="s">
        <v>27</v>
      </c>
      <c r="E33" s="31" t="s">
        <v>64</v>
      </c>
      <c r="F33" s="24" t="s">
        <v>37</v>
      </c>
      <c r="G33" s="39">
        <f>400*2</f>
        <v>800</v>
      </c>
      <c r="H33" s="41" t="s">
        <v>50</v>
      </c>
      <c r="I33" s="61" t="s">
        <v>78</v>
      </c>
      <c r="J33" s="40"/>
    </row>
    <row r="34" spans="1:21" ht="15" customHeight="1" thickBot="1" x14ac:dyDescent="0.3">
      <c r="A34" s="5"/>
      <c r="B34" s="43">
        <v>6</v>
      </c>
      <c r="C34" s="32"/>
      <c r="D34" s="32"/>
      <c r="E34" s="44" t="s">
        <v>82</v>
      </c>
      <c r="F34" s="34"/>
      <c r="G34" s="35"/>
      <c r="H34" s="36"/>
      <c r="I34" s="37"/>
      <c r="J34" s="38"/>
    </row>
    <row r="35" spans="1:21" ht="15" customHeight="1" thickBot="1" x14ac:dyDescent="0.3">
      <c r="A35" s="5"/>
      <c r="B35" s="43" t="s">
        <v>83</v>
      </c>
      <c r="C35" s="32"/>
      <c r="D35" s="32"/>
      <c r="E35" s="44" t="s">
        <v>84</v>
      </c>
      <c r="F35" s="34"/>
      <c r="G35" s="35"/>
      <c r="H35" s="36"/>
      <c r="I35" s="37"/>
      <c r="J35" s="38"/>
    </row>
    <row r="36" spans="1:21" ht="15" customHeight="1" x14ac:dyDescent="0.25">
      <c r="A36" s="5"/>
      <c r="B36" s="43" t="s">
        <v>85</v>
      </c>
      <c r="C36" s="32"/>
      <c r="D36" s="32"/>
      <c r="E36" s="44" t="s">
        <v>86</v>
      </c>
      <c r="F36" s="34"/>
      <c r="G36" s="35"/>
      <c r="H36" s="36"/>
      <c r="I36" s="37"/>
      <c r="J36" s="38"/>
    </row>
    <row r="37" spans="1:21" ht="45" x14ac:dyDescent="0.25">
      <c r="A37" s="1"/>
      <c r="B37" s="23" t="s">
        <v>87</v>
      </c>
      <c r="C37" s="23" t="s">
        <v>88</v>
      </c>
      <c r="D37" s="23" t="s">
        <v>27</v>
      </c>
      <c r="E37" s="31" t="s">
        <v>89</v>
      </c>
      <c r="F37" s="24" t="s">
        <v>57</v>
      </c>
      <c r="G37" s="39">
        <f>5040*0.5*0.2</f>
        <v>504</v>
      </c>
      <c r="H37" s="41" t="s">
        <v>96</v>
      </c>
      <c r="I37" s="62" t="s">
        <v>99</v>
      </c>
      <c r="J37" s="40"/>
    </row>
    <row r="38" spans="1:21" ht="45" x14ac:dyDescent="0.25">
      <c r="A38" s="1"/>
      <c r="B38" s="23" t="s">
        <v>90</v>
      </c>
      <c r="C38" s="23" t="s">
        <v>91</v>
      </c>
      <c r="D38" s="23" t="s">
        <v>27</v>
      </c>
      <c r="E38" s="31" t="s">
        <v>92</v>
      </c>
      <c r="F38" s="24" t="s">
        <v>57</v>
      </c>
      <c r="G38" s="39">
        <f>5040*0.5*0.2</f>
        <v>504</v>
      </c>
      <c r="H38" s="42" t="s">
        <v>97</v>
      </c>
      <c r="I38" s="62" t="s">
        <v>99</v>
      </c>
      <c r="J38" s="40"/>
    </row>
    <row r="39" spans="1:21" ht="45.75" thickBot="1" x14ac:dyDescent="0.3">
      <c r="A39" s="1"/>
      <c r="B39" s="23" t="s">
        <v>93</v>
      </c>
      <c r="C39" s="23" t="s">
        <v>94</v>
      </c>
      <c r="D39" s="23" t="s">
        <v>27</v>
      </c>
      <c r="E39" s="31" t="s">
        <v>95</v>
      </c>
      <c r="F39" s="24" t="s">
        <v>57</v>
      </c>
      <c r="G39" s="39">
        <f>5040*0.5*0.2</f>
        <v>504</v>
      </c>
      <c r="H39" s="42" t="s">
        <v>98</v>
      </c>
      <c r="I39" s="62" t="s">
        <v>99</v>
      </c>
      <c r="J39" s="40"/>
    </row>
    <row r="40" spans="1:21" ht="15" customHeight="1" thickBot="1" x14ac:dyDescent="0.3">
      <c r="A40" s="5"/>
      <c r="B40" s="32"/>
      <c r="C40" s="32"/>
      <c r="D40" s="32"/>
      <c r="E40" s="33"/>
      <c r="F40" s="34"/>
      <c r="G40" s="35"/>
      <c r="H40" s="36"/>
      <c r="I40" s="37"/>
      <c r="J40" s="38"/>
    </row>
    <row r="41" spans="1:21" s="1" customFormat="1" x14ac:dyDescent="0.25">
      <c r="A41"/>
      <c r="B41" s="92" t="s">
        <v>100</v>
      </c>
      <c r="C41" s="93"/>
      <c r="D41" s="93"/>
      <c r="E41" s="93"/>
      <c r="F41" s="93"/>
      <c r="G41" s="93"/>
      <c r="H41" s="93"/>
      <c r="I41" s="93"/>
      <c r="J41" s="94"/>
      <c r="K41"/>
      <c r="L41"/>
      <c r="M41"/>
      <c r="N41"/>
      <c r="O41"/>
      <c r="P41"/>
      <c r="Q41"/>
      <c r="R41"/>
      <c r="S41"/>
      <c r="T41"/>
      <c r="U41"/>
    </row>
    <row r="42" spans="1:21" x14ac:dyDescent="0.25">
      <c r="B42" s="95"/>
      <c r="C42" s="96"/>
      <c r="D42" s="96"/>
      <c r="E42" s="96"/>
      <c r="F42" s="96"/>
      <c r="G42" s="96"/>
      <c r="H42" s="96"/>
      <c r="I42" s="96"/>
      <c r="J42" s="97"/>
    </row>
    <row r="43" spans="1:21" x14ac:dyDescent="0.25">
      <c r="B43" s="45"/>
      <c r="C43" s="51"/>
      <c r="D43" s="51"/>
      <c r="E43" s="51"/>
      <c r="F43" s="56"/>
      <c r="G43" s="57"/>
      <c r="H43" s="51"/>
      <c r="I43" s="53"/>
      <c r="J43" s="54"/>
    </row>
    <row r="44" spans="1:21" x14ac:dyDescent="0.25">
      <c r="B44" s="45"/>
      <c r="C44" s="51"/>
      <c r="D44" s="51"/>
      <c r="E44" s="53"/>
      <c r="F44" s="56"/>
      <c r="G44" s="53"/>
      <c r="H44" s="53"/>
      <c r="I44" s="53"/>
      <c r="J44" s="54"/>
    </row>
    <row r="45" spans="1:21" x14ac:dyDescent="0.25">
      <c r="B45" s="46"/>
      <c r="C45" s="58"/>
      <c r="D45" s="51"/>
      <c r="E45" s="53"/>
      <c r="F45" s="56"/>
      <c r="G45" s="52"/>
      <c r="H45" s="59"/>
      <c r="I45" s="53"/>
      <c r="J45" s="54"/>
    </row>
    <row r="46" spans="1:21" x14ac:dyDescent="0.25">
      <c r="B46" s="45"/>
      <c r="C46" s="51"/>
      <c r="D46" s="51"/>
      <c r="E46" s="91"/>
      <c r="F46" s="91"/>
      <c r="G46" s="52"/>
      <c r="H46" s="53"/>
      <c r="I46" s="53"/>
      <c r="J46" s="54"/>
    </row>
    <row r="47" spans="1:21" x14ac:dyDescent="0.25">
      <c r="B47" s="45"/>
      <c r="C47" s="51"/>
      <c r="D47" s="51"/>
      <c r="E47" s="91"/>
      <c r="F47" s="91"/>
      <c r="G47" s="52"/>
      <c r="H47" s="53"/>
      <c r="I47" s="53"/>
      <c r="J47" s="54"/>
    </row>
    <row r="48" spans="1:21" x14ac:dyDescent="0.25">
      <c r="B48" s="45"/>
      <c r="C48" s="51"/>
      <c r="D48" s="51"/>
      <c r="E48" s="91"/>
      <c r="F48" s="91"/>
      <c r="G48" s="52"/>
      <c r="H48" s="53"/>
      <c r="I48" s="53"/>
      <c r="J48" s="54"/>
    </row>
    <row r="49" spans="2:10" x14ac:dyDescent="0.25">
      <c r="B49" s="45"/>
      <c r="C49" s="51"/>
      <c r="D49" s="51"/>
      <c r="E49" s="91"/>
      <c r="F49" s="91"/>
      <c r="G49" s="91"/>
      <c r="H49" s="91"/>
      <c r="I49" s="53"/>
      <c r="J49" s="54"/>
    </row>
    <row r="50" spans="2:10" x14ac:dyDescent="0.25">
      <c r="B50" s="45"/>
      <c r="C50" s="51"/>
      <c r="D50" s="51"/>
      <c r="E50" s="91"/>
      <c r="F50" s="91"/>
      <c r="G50" s="91"/>
      <c r="H50" s="91"/>
      <c r="I50" s="53"/>
      <c r="J50" s="54"/>
    </row>
    <row r="51" spans="2:10" x14ac:dyDescent="0.25">
      <c r="B51" s="45"/>
      <c r="C51" s="51"/>
      <c r="D51" s="51"/>
      <c r="E51" s="91"/>
      <c r="F51" s="91"/>
      <c r="G51" s="91"/>
      <c r="H51" s="91"/>
      <c r="I51" s="53"/>
      <c r="J51" s="54"/>
    </row>
    <row r="52" spans="2:10" ht="15.75" thickBot="1" x14ac:dyDescent="0.3">
      <c r="B52" s="47"/>
      <c r="C52" s="48"/>
      <c r="D52" s="48"/>
      <c r="E52" s="48"/>
      <c r="F52" s="49"/>
      <c r="G52" s="50"/>
      <c r="H52" s="48"/>
      <c r="I52" s="48"/>
      <c r="J52" s="55"/>
    </row>
  </sheetData>
  <mergeCells count="25">
    <mergeCell ref="E51:F51"/>
    <mergeCell ref="G51:H51"/>
    <mergeCell ref="B41:J41"/>
    <mergeCell ref="E46:F46"/>
    <mergeCell ref="E47:F47"/>
    <mergeCell ref="E48:F48"/>
    <mergeCell ref="E49:F49"/>
    <mergeCell ref="G49:H49"/>
    <mergeCell ref="E50:F50"/>
    <mergeCell ref="G50:H50"/>
    <mergeCell ref="B42:J42"/>
    <mergeCell ref="C9:D9"/>
    <mergeCell ref="C11:D11"/>
    <mergeCell ref="G6:G7"/>
    <mergeCell ref="C10:D10"/>
    <mergeCell ref="B9:B11"/>
    <mergeCell ref="I6:I7"/>
    <mergeCell ref="H6:H7"/>
    <mergeCell ref="J6:J7"/>
    <mergeCell ref="B2:F2"/>
    <mergeCell ref="C4:H4"/>
    <mergeCell ref="E5:F5"/>
    <mergeCell ref="B6:B7"/>
    <mergeCell ref="C6:C7"/>
    <mergeCell ref="C3:H3"/>
  </mergeCells>
  <dataValidations count="4">
    <dataValidation type="list" allowBlank="1" showInputMessage="1" showErrorMessage="1" sqref="H13">
      <formula1>"CUSTO (SEM BDI),PREÇO (COM BDI)"</formula1>
    </dataValidation>
    <dataValidation type="list" allowBlank="1" showInputMessage="1" showErrorMessage="1" sqref="D7">
      <formula1>"Sim,Não"</formula1>
    </dataValidation>
    <dataValidation type="list" allowBlank="1" showInputMessage="1" showErrorMessage="1" sqref="E5">
      <formula1>"1 – Empreitada por Preço Global, 2 – Empreitada por Preço Unitário, 3 – Empreitada Integral, 4 – Tarefa, 5 – Execução Direta, 6 – Contratação integrada, 7 – Contratação semi-integrada,  8 – Fornecimento e prestação de serviço associado"</formula1>
    </dataValidation>
    <dataValidation type="date" allowBlank="1" showInputMessage="1" showErrorMessage="1" sqref="C6:C7">
      <formula1>40179</formula1>
      <formula2>54789</formula2>
    </dataValidation>
  </dataValidations>
  <pageMargins left="0.23622047244094491" right="0.23622047244094491" top="0.74803149606299213" bottom="0.74803149606299213" header="0.31496062992125984" footer="0.31496062992125984"/>
  <pageSetup paperSize="9" scale="55"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 Orçamentária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Larissa Facchini</dc:creator>
  <cp:lastModifiedBy>Larissa Facchini</cp:lastModifiedBy>
  <cp:lastPrinted>2024-03-15T13:56:13Z</cp:lastPrinted>
  <dcterms:created xsi:type="dcterms:W3CDTF">2022-07-05T20:48:01Z</dcterms:created>
  <dcterms:modified xsi:type="dcterms:W3CDTF">2024-03-15T13:56:39Z</dcterms:modified>
</cp:coreProperties>
</file>