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PAVIMENTAÇÃO MORROS LICITAÇÃO 1,2 E 3\"/>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Orçamentária'!$B$14:$J$57</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1" i="1" l="1"/>
  <c r="G50" i="1"/>
  <c r="G49" i="1"/>
  <c r="G45" i="1"/>
  <c r="G44" i="1"/>
  <c r="G43" i="1"/>
  <c r="G41" i="1"/>
  <c r="G40" i="1"/>
  <c r="G39" i="1"/>
  <c r="G37" i="1"/>
  <c r="G36" i="1"/>
  <c r="G35" i="1"/>
  <c r="G33" i="1"/>
  <c r="G32" i="1"/>
  <c r="G31" i="1"/>
  <c r="G29" i="1"/>
  <c r="G28" i="1"/>
  <c r="G27" i="1"/>
  <c r="G25" i="1"/>
  <c r="G24" i="1"/>
  <c r="G23" i="1"/>
  <c r="G21" i="1"/>
  <c r="G20" i="1"/>
  <c r="G19"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<sst xmlns="http://schemas.openxmlformats.org/spreadsheetml/2006/main" count="230" uniqueCount="118">
  <si>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</si>
  <si>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</si>
  <si>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</si>
  <si>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</si>
  <si>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</si>
  <si>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</si>
  <si>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</si>
  <si>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</si>
  <si>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</si>
  <si>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</si>
  <si>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</si>
  <si>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</si>
  <si>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</si>
  <si>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</si>
  <si>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</si>
  <si>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</si>
  <si>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</si>
  <si>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</si>
  <si>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</si>
  <si>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</si>
  <si>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</si>
  <si>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</si>
  <si>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</si>
  <si>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</si>
  <si>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</si>
  <si>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</si>
  <si>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</si>
  <si>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</si>
  <si>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</si>
  <si>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</si>
  <si>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</si>
  <si>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</si>
  <si>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</si>
  <si>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</si>
  <si>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</si>
  <si>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</si>
  <si>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3.1</t>
  </si>
  <si>
    <t>M</t>
  </si>
  <si>
    <t>3.2</t>
  </si>
  <si>
    <t>FERVEDOURO</t>
  </si>
  <si>
    <t>MG</t>
  </si>
  <si>
    <t xml:space="preserve">DEVERÁ SER INSTALADO 1 PLACA DE OBRA EM LOCAL DE FÁCIL ACESSO E FÁCIL VISUALIZAÇÃO, NAS DIMENSÕES DE 3M DE LARGURA POR 1,5M DE ALTURA EM CHAPA GALVANIZADA. SENDO AFIXADA EM SUPORTE DE EUCALÍPTO. </t>
  </si>
  <si>
    <t>1.2</t>
  </si>
  <si>
    <t>2.2</t>
  </si>
  <si>
    <t>ED-51139</t>
  </si>
  <si>
    <t>2.3</t>
  </si>
  <si>
    <t>CÁLCULO</t>
  </si>
  <si>
    <t>COMPREENDE A ÁREA DE PAVIMENTO INTERTRAVADO EM BLOCO SEXTAVADO. SENDO OBTIDO MULTIPLICANDO O COMPRIMENTO PELA LARGURA.</t>
  </si>
  <si>
    <t xml:space="preserve">99064 </t>
  </si>
  <si>
    <t xml:space="preserve">LOCAÇÃO DE PAVIMENTAÇÃO. AF_10/2018 </t>
  </si>
  <si>
    <t>QUANTITATIVO DEVE SER EXECUTADO CONFORME ESTABELECIDO EM PROJETO.</t>
  </si>
  <si>
    <t>DIMENSÕES DE 3M DE LARGURA POR 1,5M DE ALTURA, IGUAL A 4,5 M2.</t>
  </si>
  <si>
    <t>PREFEITURA MUNICIPAL DE FERVEDOURO</t>
  </si>
  <si>
    <t>DESCRIÇÃO</t>
  </si>
  <si>
    <t>MEMÓRIA DE CÁLCULO</t>
  </si>
  <si>
    <t>LOCAÇÃO DE PAVIMENTAÇÃO AO LONGO DA ESTRADA.</t>
  </si>
  <si>
    <t>3.3</t>
  </si>
  <si>
    <t>M3</t>
  </si>
  <si>
    <t>500 M DE CADA LADO = 2 * 500 = 1.000 M.</t>
  </si>
  <si>
    <t>EXECUÇÃO DE PAVIMENTO INTERTRAVADO EM BLOCO SEXTAVADO, ESPESSURA 8CM, 20x20 CM. FCK 35MPA, INCLUINDO FORNECIMENTO E TRANSPORTE DE TODOS OS MATERIAIS E COLCHÃO DE ASSENTAMENTO COM ESPESSURA 6CM.</t>
  </si>
  <si>
    <t>ED-14762</t>
  </si>
  <si>
    <t>SARJETA DE CONCRETO URBANO (SCU), TIPO 1, COM FCK 15 MPA
, LARGURA DE 50CM COM INCLINAÇÃO DE 3%, ESP. 7CM, PADRÃO
DER-MG, EXCLUSIVE MEIO-FIO, INCLUSIVE ESCAVAÇÃO,
APILAOMENTO E TRANSPORTE COM RETIRADA DO MATERIAL
ESCAVADO (EM CAÇAMBA)</t>
  </si>
  <si>
    <t>GUIA DE MEIO-FIO, EM CONCRETO COM FCK 20MPA, PRÉ-
MOLDADA, MFC-01 PADRÃO DER-MG, DIMENSÕES (12X16,7X35)CM
, EXCLUSIVE SARJETA, INCLUSIVE ESCAVAÇÃO, APILOAMENTO E
TRANSPORTE COM RETIRADA DO MATERIAL ESCAVADO (EM
CAÇAMBA)</t>
  </si>
  <si>
    <t>4.1</t>
  </si>
  <si>
    <t>4.2</t>
  </si>
  <si>
    <t>4.3</t>
  </si>
  <si>
    <t>5.1</t>
  </si>
  <si>
    <t>5.2</t>
  </si>
  <si>
    <t>5.3</t>
  </si>
  <si>
    <t>MOVIMENTO DE TERRA</t>
  </si>
  <si>
    <t>6.1</t>
  </si>
  <si>
    <t>TODO O SERVIÇO DE PREPARO DA VIA A SER PAVIMENTADA SERÁ EXECUTADO PELA PREFEITUTA MUNICIPAL DE FERVEDOURO</t>
  </si>
  <si>
    <t>6.2</t>
  </si>
  <si>
    <t>SERVIÇO DE APOIO PARA PROTEÇÃO DO MEIO-FIO</t>
  </si>
  <si>
    <t>ED-51105</t>
  </si>
  <si>
    <t>ESCAVAÇÃO MECÂNICA EM MATERIAL DE 1ª CATEGORIA,
INCLUSIVE CARGA EM CAMINHÃO, EXCLUSIVE TRANSPORTE E
DESCARGA</t>
  </si>
  <si>
    <t>ED-29229</t>
  </si>
  <si>
    <t>TRANSPORTE DE MATERIAL DE QUALQUER NATUREZA EM
CAMINHÃO, DISTÂNCIA MENOR OU IGUAL A 1KM, EXCLUSIVE CARGA, INCLUSIVE DESCARGA</t>
  </si>
  <si>
    <t>ED-51096</t>
  </si>
  <si>
    <t>ATERRO COM COMPACTAÇÃO MECANIZADA COM PLACA
VIBRATÓRIA, INCLUSIVE ESPALHAMENTO MANUAL</t>
  </si>
  <si>
    <t>ESCAVAÇÃO DE ATERRO.</t>
  </si>
  <si>
    <t>TRANSPORTE DE ATERRO.</t>
  </si>
  <si>
    <t>ATERRO COM COMPACTAÇÃO A SER EXECUTADO PARA PROTEÇÃO DO MEIO-FIO</t>
  </si>
  <si>
    <t xml:space="preserve">PAVIMENTAÇÃO 02 - TRECHO RURAL - FERVEDOURO - MG </t>
  </si>
  <si>
    <t>TRECHO 01 = 350 M, TRECHO 02 = 500 M, TRECHO 03 = 120 M, TRECHO 04 = 100 M, TRECHO 05 = 250 M, TRECHO 6 = 700 M, TRECHO 8 = 700 M, TOTAL = 2.720 M.</t>
  </si>
  <si>
    <t>PAVIMENTAÇÃO - TRECHO 1 MORRO DA ENTRADA DO SÃO ROQUE</t>
  </si>
  <si>
    <t>ADOTANDO A LARGURA DA VIA COM 4,5 M * 350 M DE EXTENSÃO  = 1.575 M2.</t>
  </si>
  <si>
    <t>350 M DE CADA LADO = 2 * 350 = 700 M.</t>
  </si>
  <si>
    <t>PAVIMENTAÇÃO - TRECHO 2 MORRO DO SÃO ROQUE ACESSO A ESCOLA</t>
  </si>
  <si>
    <t>ADOTANDO A LARGURA DA VIA COM 3,5 M * 500 M DE EXTENSÃO  = 1.750 M2.</t>
  </si>
  <si>
    <t>PAVIMENTAÇÃO - TRECHO 3 MORRO DO SÃO PAULINO 1</t>
  </si>
  <si>
    <t>ADOTANDO A LARGURA DA VIA COM 3,5 M * 120 M DE EXTENSÃO  = 420 M2.</t>
  </si>
  <si>
    <t>120 M DE CADA LADO = 2 * 120 = 240 M.</t>
  </si>
  <si>
    <t>PAVIMENTAÇÃO - TRECHO 4 MORRO DO SÃO PAULINO 2</t>
  </si>
  <si>
    <t>ADOTANDO A LARGURA DA VIA COM 3,5 M * 100 M DE EXTENSÃO  = 350 M2.</t>
  </si>
  <si>
    <t>100 M DE CADA LADO = 2 * 100 = 200 M.</t>
  </si>
  <si>
    <t>PAVIMENTAÇÃO - TRECHO 5 MORRO DO SÃO PAULINO 3</t>
  </si>
  <si>
    <t>ADOTANDO A LARGURA DA VIA COM 3,5 M * 250 M DE EXTENSÃO  = 875 M2.</t>
  </si>
  <si>
    <t>250 M DE CADA LADO = 2 * 250 = 500 M.</t>
  </si>
  <si>
    <t>6.3</t>
  </si>
  <si>
    <t>PAVIMENTAÇÃO - TRECHO 6 MORRO DA SERRA DO BRIGADEIRO</t>
  </si>
  <si>
    <t>ADOTANDO A LARGURA DA VIA COM 4,5 M * 700 M DE EXTENSÃO  = 3.150 M2.</t>
  </si>
  <si>
    <t>700 M DE CADA LADO = 2 * 700 = 1.400 M.</t>
  </si>
  <si>
    <t>7.1</t>
  </si>
  <si>
    <t>7.2</t>
  </si>
  <si>
    <t>7.3</t>
  </si>
  <si>
    <t>PAVIMENTAÇÃO - TRECHO 7 MORRO DO CÓRREGO DOS LEITES</t>
  </si>
  <si>
    <t>8.1</t>
  </si>
  <si>
    <t>8.2</t>
  </si>
  <si>
    <t>8.3</t>
  </si>
  <si>
    <t>ADOTANDO A LARGURA DA VIA COM 3,0 M * 700 M DE EXTENSÃO  = 2.100 M2.</t>
  </si>
  <si>
    <t>9.1</t>
  </si>
  <si>
    <t>9.2</t>
  </si>
  <si>
    <t>9.2.1</t>
  </si>
  <si>
    <t>9.2.2</t>
  </si>
  <si>
    <t>9.2.3</t>
  </si>
  <si>
    <t>5.440 M DE EXTENSÃO DOS DOIS LADOS DA VIA X  0,50 CM DE LARGURA X 0,20 CM DE ALTURA.</t>
  </si>
  <si>
    <t>FERVEDOURO / MG, 15 DE MARÇO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</si>
</sst>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98">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2" fontId="0" fillId="6" borderId="26" xfId="1" applyNumberFormat="1" applyFont="1" applyFill="1" applyBorder="1" applyAlignment="1">
      <alignment horizontal="center" vertical="center" wrapText="1"/>
    </xf>
    <xf numFmtId="10" fontId="0" fillId="6" borderId="26"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wrapText="1"/>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57</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56</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56</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64"/>
  <sheetViews>
    <sheetView showGridLines="0" tabSelected="1" workbookViewId="0">
      <pane ySplit="14" topLeftCell="A15" activePane="bottomLeft" state="frozen"/>
      <selection pane="bottomLeft" activeCell="M50" sqref="M50"/>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9.140625" customWidth="1"/>
    <col min="13" max="13" width="12.42578125" customWidth="1"/>
  </cols>
  <sheetData>
    <row r="1" spans="1:33" ht="15.75" thickBot="1" x14ac:dyDescent="0.3">
      <c r="C1"/>
      <c r="D1"/>
      <c r="E1"/>
      <c r="F1"/>
      <c r="G1"/>
      <c r="H1"/>
      <c r="I1"/>
      <c r="J1"/>
      <c r="K1" s="2"/>
      <c r="L1" s="2"/>
      <c r="M1" s="2"/>
      <c r="N1" s="2"/>
      <c r="O1" s="2"/>
      <c r="P1" s="2"/>
      <c r="Q1" s="2"/>
      <c r="R1" s="2"/>
      <c r="S1" s="2"/>
      <c r="T1" s="2"/>
      <c r="U1" s="2"/>
      <c r="V1" s="2"/>
      <c r="W1" s="2"/>
      <c r="X1" s="2"/>
      <c r="Y1" s="1"/>
      <c r="Z1" s="1"/>
      <c r="AA1" s="1"/>
      <c r="AB1" s="1"/>
      <c r="AC1" s="1"/>
      <c r="AD1" s="1"/>
      <c r="AE1" s="1"/>
    </row>
    <row r="2" spans="1:33" ht="22.5" thickTop="1" thickBot="1" x14ac:dyDescent="0.3">
      <c r="B2" s="69" t="s">
        <v>54</v>
      </c>
      <c r="C2" s="70"/>
      <c r="D2" s="70"/>
      <c r="E2" s="70"/>
      <c r="F2" s="71"/>
      <c r="G2" s="12" t="s">
        <v>2</v>
      </c>
      <c r="H2" s="27"/>
      <c r="I2" s="12" t="s">
        <v>3</v>
      </c>
      <c r="J2" s="28"/>
      <c r="K2" s="1"/>
      <c r="L2" s="1"/>
    </row>
    <row r="3" spans="1:33" ht="53.25" customHeight="1" thickBot="1" x14ac:dyDescent="0.3">
      <c r="B3" s="6" t="s">
        <v>19</v>
      </c>
      <c r="C3" s="80" t="s">
        <v>52</v>
      </c>
      <c r="D3" s="80"/>
      <c r="E3" s="80"/>
      <c r="F3" s="80"/>
      <c r="G3" s="80"/>
      <c r="H3" s="81"/>
      <c r="I3" s="30" t="s">
        <v>24</v>
      </c>
      <c r="J3" s="16">
        <v>45366</v>
      </c>
      <c r="L3" s="1"/>
    </row>
    <row r="4" spans="1:33" ht="15.75" thickBot="1" x14ac:dyDescent="0.3">
      <c r="B4" s="6" t="s">
        <v>4</v>
      </c>
      <c r="C4" s="72" t="s">
        <v>83</v>
      </c>
      <c r="D4" s="72"/>
      <c r="E4" s="72"/>
      <c r="F4" s="72"/>
      <c r="G4" s="72"/>
      <c r="H4" s="73"/>
      <c r="I4" s="10" t="s">
        <v>12</v>
      </c>
      <c r="J4" s="17"/>
      <c r="L4" s="1"/>
    </row>
    <row r="5" spans="1:33" ht="15.75" thickBot="1" x14ac:dyDescent="0.3">
      <c r="B5" s="6" t="s">
        <v>5</v>
      </c>
      <c r="C5" s="18"/>
      <c r="D5" s="10" t="s">
        <v>6</v>
      </c>
      <c r="E5" s="74"/>
      <c r="F5" s="75"/>
      <c r="G5" s="10" t="s">
        <v>7</v>
      </c>
      <c r="H5" s="26" t="s">
        <v>39</v>
      </c>
      <c r="I5" s="10" t="s">
        <v>8</v>
      </c>
      <c r="J5" s="29" t="s">
        <v>40</v>
      </c>
    </row>
    <row r="6" spans="1:33" x14ac:dyDescent="0.25">
      <c r="B6" s="76" t="s">
        <v>25</v>
      </c>
      <c r="C6" s="78">
        <v>45292</v>
      </c>
      <c r="D6" s="9" t="s">
        <v>9</v>
      </c>
      <c r="E6" s="11" t="s">
        <v>20</v>
      </c>
      <c r="F6" s="19"/>
      <c r="G6" s="63" t="s">
        <v>10</v>
      </c>
      <c r="H6" s="65">
        <v>0.2097</v>
      </c>
      <c r="I6" s="63" t="s">
        <v>11</v>
      </c>
      <c r="J6" s="67">
        <v>0.114</v>
      </c>
    </row>
    <row r="7" spans="1:33" ht="15.75" thickBot="1" x14ac:dyDescent="0.3">
      <c r="B7" s="77"/>
      <c r="C7" s="79"/>
      <c r="D7" s="22" t="s">
        <v>28</v>
      </c>
      <c r="E7" s="13" t="s">
        <v>21</v>
      </c>
      <c r="F7" s="20"/>
      <c r="G7" s="64"/>
      <c r="H7" s="66"/>
      <c r="I7" s="64"/>
      <c r="J7" s="68"/>
    </row>
    <row r="8" spans="1:33" ht="16.5" thickTop="1" thickBot="1" x14ac:dyDescent="0.3"/>
    <row r="9" spans="1:33" ht="15" customHeight="1" thickTop="1" thickBot="1" x14ac:dyDescent="0.3">
      <c r="B9" s="88" t="s">
        <v>0</v>
      </c>
      <c r="C9" s="82" t="s">
        <v>22</v>
      </c>
      <c r="D9" s="83"/>
    </row>
    <row r="10" spans="1:33" ht="15.75" customHeight="1" thickTop="1" thickBot="1" x14ac:dyDescent="0.3">
      <c r="B10" s="89"/>
      <c r="C10" s="86" t="s">
        <v>23</v>
      </c>
      <c r="D10" s="87"/>
    </row>
    <row r="11" spans="1:33" ht="16.5" thickTop="1" thickBot="1" x14ac:dyDescent="0.3">
      <c r="B11" s="90"/>
      <c r="C11" s="84" t="s">
        <v>1</v>
      </c>
      <c r="D11" s="85"/>
      <c r="E11"/>
      <c r="F11"/>
      <c r="G11"/>
      <c r="H11"/>
      <c r="I11"/>
      <c r="J11"/>
      <c r="AF11" s="3"/>
      <c r="AG11" s="4"/>
    </row>
    <row r="12" spans="1:33" ht="16.5" thickTop="1" thickBot="1" x14ac:dyDescent="0.3">
      <c r="C12"/>
      <c r="D12"/>
      <c r="E12"/>
      <c r="F12"/>
      <c r="G12"/>
      <c r="H12" s="14"/>
      <c r="I12"/>
      <c r="J12"/>
    </row>
    <row r="13" spans="1:33" ht="15.75" thickBot="1" x14ac:dyDescent="0.3">
      <c r="C13"/>
      <c r="D13"/>
      <c r="E13"/>
      <c r="F13"/>
      <c r="G13"/>
      <c r="H13" s="25"/>
      <c r="I13"/>
      <c r="J13"/>
    </row>
    <row r="14" spans="1:33" ht="49.5" customHeight="1" thickBot="1" x14ac:dyDescent="0.3">
      <c r="A14" s="1"/>
      <c r="B14" s="14" t="s">
        <v>13</v>
      </c>
      <c r="C14" s="14" t="s">
        <v>14</v>
      </c>
      <c r="D14" s="14" t="s">
        <v>15</v>
      </c>
      <c r="E14" s="15" t="s">
        <v>16</v>
      </c>
      <c r="F14" s="14" t="s">
        <v>17</v>
      </c>
      <c r="G14" s="14" t="s">
        <v>18</v>
      </c>
      <c r="H14" s="14" t="s">
        <v>53</v>
      </c>
      <c r="I14" s="14" t="s">
        <v>46</v>
      </c>
      <c r="J14" s="14"/>
      <c r="L14" s="21"/>
    </row>
    <row r="15" spans="1:33" ht="15" customHeight="1" x14ac:dyDescent="0.25">
      <c r="A15" s="5"/>
      <c r="B15" s="43">
        <v>1</v>
      </c>
      <c r="C15" s="32"/>
      <c r="D15" s="32"/>
      <c r="E15" s="44" t="s">
        <v>30</v>
      </c>
      <c r="F15" s="34"/>
      <c r="G15" s="35"/>
      <c r="H15" s="36"/>
      <c r="I15" s="37"/>
      <c r="J15" s="38"/>
    </row>
    <row r="16" spans="1:33" ht="78.75" customHeight="1" x14ac:dyDescent="0.25">
      <c r="A16" s="1"/>
      <c r="B16" s="23" t="s">
        <v>29</v>
      </c>
      <c r="C16" s="23" t="s">
        <v>26</v>
      </c>
      <c r="D16" s="23" t="s">
        <v>27</v>
      </c>
      <c r="E16" s="31" t="s">
        <v>31</v>
      </c>
      <c r="F16" s="24" t="s">
        <v>32</v>
      </c>
      <c r="G16" s="39">
        <v>4.5</v>
      </c>
      <c r="H16" s="41" t="s">
        <v>41</v>
      </c>
      <c r="I16" s="60" t="s">
        <v>51</v>
      </c>
      <c r="J16" s="8"/>
    </row>
    <row r="17" spans="1:10" ht="74.25" customHeight="1" thickBot="1" x14ac:dyDescent="0.3">
      <c r="A17" s="1"/>
      <c r="B17" s="23" t="s">
        <v>42</v>
      </c>
      <c r="C17" s="23" t="s">
        <v>48</v>
      </c>
      <c r="D17" s="23" t="s">
        <v>34</v>
      </c>
      <c r="E17" s="31" t="s">
        <v>49</v>
      </c>
      <c r="F17" s="24" t="s">
        <v>37</v>
      </c>
      <c r="G17" s="39">
        <v>2720</v>
      </c>
      <c r="H17" s="41" t="s">
        <v>55</v>
      </c>
      <c r="I17" s="60" t="s">
        <v>84</v>
      </c>
      <c r="J17" s="8"/>
    </row>
    <row r="18" spans="1:10" ht="15" customHeight="1" x14ac:dyDescent="0.25">
      <c r="A18" s="5"/>
      <c r="B18" s="43">
        <v>2</v>
      </c>
      <c r="C18" s="32"/>
      <c r="D18" s="32"/>
      <c r="E18" s="44" t="s">
        <v>85</v>
      </c>
      <c r="F18" s="34"/>
      <c r="G18" s="35"/>
      <c r="H18" s="36"/>
      <c r="I18" s="37"/>
      <c r="J18" s="38"/>
    </row>
    <row r="19" spans="1:10" ht="63.75" customHeight="1" x14ac:dyDescent="0.25">
      <c r="A19" s="1"/>
      <c r="B19" s="23" t="s">
        <v>33</v>
      </c>
      <c r="C19" s="23" t="s">
        <v>35</v>
      </c>
      <c r="D19" s="23" t="s">
        <v>27</v>
      </c>
      <c r="E19" s="31" t="s">
        <v>59</v>
      </c>
      <c r="F19" s="24" t="s">
        <v>32</v>
      </c>
      <c r="G19" s="39">
        <f>4.5*350</f>
        <v>1575</v>
      </c>
      <c r="H19" s="41" t="s">
        <v>47</v>
      </c>
      <c r="I19" s="60" t="s">
        <v>86</v>
      </c>
      <c r="J19" s="8"/>
    </row>
    <row r="20" spans="1:10" ht="75" x14ac:dyDescent="0.25">
      <c r="A20" s="1"/>
      <c r="B20" s="23" t="s">
        <v>43</v>
      </c>
      <c r="C20" s="23" t="s">
        <v>60</v>
      </c>
      <c r="D20" s="23" t="s">
        <v>27</v>
      </c>
      <c r="E20" s="31" t="s">
        <v>61</v>
      </c>
      <c r="F20" s="24" t="s">
        <v>37</v>
      </c>
      <c r="G20" s="39">
        <f>350*2</f>
        <v>700</v>
      </c>
      <c r="H20" s="41" t="s">
        <v>50</v>
      </c>
      <c r="I20" s="61" t="s">
        <v>87</v>
      </c>
      <c r="J20" s="8"/>
    </row>
    <row r="21" spans="1:10" ht="75.75" thickBot="1" x14ac:dyDescent="0.3">
      <c r="A21" s="1"/>
      <c r="B21" s="23" t="s">
        <v>45</v>
      </c>
      <c r="C21" s="23" t="s">
        <v>44</v>
      </c>
      <c r="D21" s="23" t="s">
        <v>27</v>
      </c>
      <c r="E21" s="31" t="s">
        <v>62</v>
      </c>
      <c r="F21" s="24" t="s">
        <v>37</v>
      </c>
      <c r="G21" s="39">
        <f>350*2</f>
        <v>700</v>
      </c>
      <c r="H21" s="41" t="s">
        <v>50</v>
      </c>
      <c r="I21" s="61" t="s">
        <v>87</v>
      </c>
      <c r="J21" s="40"/>
    </row>
    <row r="22" spans="1:10" ht="15" customHeight="1" x14ac:dyDescent="0.25">
      <c r="A22" s="5"/>
      <c r="B22" s="43">
        <v>3</v>
      </c>
      <c r="C22" s="32"/>
      <c r="D22" s="32"/>
      <c r="E22" s="44" t="s">
        <v>88</v>
      </c>
      <c r="F22" s="34"/>
      <c r="G22" s="35"/>
      <c r="H22" s="36"/>
      <c r="I22" s="37"/>
      <c r="J22" s="38"/>
    </row>
    <row r="23" spans="1:10" ht="63.75" customHeight="1" x14ac:dyDescent="0.25">
      <c r="A23" s="1"/>
      <c r="B23" s="23" t="s">
        <v>36</v>
      </c>
      <c r="C23" s="23" t="s">
        <v>35</v>
      </c>
      <c r="D23" s="23" t="s">
        <v>27</v>
      </c>
      <c r="E23" s="31" t="s">
        <v>59</v>
      </c>
      <c r="F23" s="24" t="s">
        <v>32</v>
      </c>
      <c r="G23" s="39">
        <f>3.5*500</f>
        <v>1750</v>
      </c>
      <c r="H23" s="41" t="s">
        <v>47</v>
      </c>
      <c r="I23" s="60" t="s">
        <v>89</v>
      </c>
      <c r="J23" s="8"/>
    </row>
    <row r="24" spans="1:10" ht="75" x14ac:dyDescent="0.25">
      <c r="A24" s="1"/>
      <c r="B24" s="23" t="s">
        <v>38</v>
      </c>
      <c r="C24" s="23" t="s">
        <v>60</v>
      </c>
      <c r="D24" s="23" t="s">
        <v>27</v>
      </c>
      <c r="E24" s="31" t="s">
        <v>61</v>
      </c>
      <c r="F24" s="24" t="s">
        <v>37</v>
      </c>
      <c r="G24" s="39">
        <f>500*2</f>
        <v>1000</v>
      </c>
      <c r="H24" s="41" t="s">
        <v>50</v>
      </c>
      <c r="I24" s="61" t="s">
        <v>58</v>
      </c>
      <c r="J24" s="8"/>
    </row>
    <row r="25" spans="1:10" ht="75.75" thickBot="1" x14ac:dyDescent="0.3">
      <c r="A25" s="1"/>
      <c r="B25" s="23" t="s">
        <v>56</v>
      </c>
      <c r="C25" s="23" t="s">
        <v>44</v>
      </c>
      <c r="D25" s="23" t="s">
        <v>27</v>
      </c>
      <c r="E25" s="31" t="s">
        <v>62</v>
      </c>
      <c r="F25" s="24" t="s">
        <v>37</v>
      </c>
      <c r="G25" s="39">
        <f>500*2</f>
        <v>1000</v>
      </c>
      <c r="H25" s="41" t="s">
        <v>50</v>
      </c>
      <c r="I25" s="61" t="s">
        <v>58</v>
      </c>
      <c r="J25" s="40"/>
    </row>
    <row r="26" spans="1:10" ht="15" customHeight="1" x14ac:dyDescent="0.25">
      <c r="A26" s="5"/>
      <c r="B26" s="43">
        <v>4</v>
      </c>
      <c r="C26" s="32"/>
      <c r="D26" s="32"/>
      <c r="E26" s="44" t="s">
        <v>90</v>
      </c>
      <c r="F26" s="34"/>
      <c r="G26" s="35"/>
      <c r="H26" s="36"/>
      <c r="I26" s="37"/>
      <c r="J26" s="38"/>
    </row>
    <row r="27" spans="1:10" ht="63.75" customHeight="1" x14ac:dyDescent="0.25">
      <c r="A27" s="1"/>
      <c r="B27" s="23" t="s">
        <v>63</v>
      </c>
      <c r="C27" s="23" t="s">
        <v>35</v>
      </c>
      <c r="D27" s="23" t="s">
        <v>27</v>
      </c>
      <c r="E27" s="31" t="s">
        <v>59</v>
      </c>
      <c r="F27" s="24" t="s">
        <v>32</v>
      </c>
      <c r="G27" s="39">
        <f>3.5*120</f>
        <v>420</v>
      </c>
      <c r="H27" s="41" t="s">
        <v>47</v>
      </c>
      <c r="I27" s="60" t="s">
        <v>91</v>
      </c>
      <c r="J27" s="8"/>
    </row>
    <row r="28" spans="1:10" ht="75" x14ac:dyDescent="0.25">
      <c r="A28" s="1"/>
      <c r="B28" s="23" t="s">
        <v>64</v>
      </c>
      <c r="C28" s="23" t="s">
        <v>60</v>
      </c>
      <c r="D28" s="23" t="s">
        <v>27</v>
      </c>
      <c r="E28" s="31" t="s">
        <v>61</v>
      </c>
      <c r="F28" s="24" t="s">
        <v>37</v>
      </c>
      <c r="G28" s="39">
        <f>120*2</f>
        <v>240</v>
      </c>
      <c r="H28" s="41" t="s">
        <v>50</v>
      </c>
      <c r="I28" s="61" t="s">
        <v>92</v>
      </c>
      <c r="J28" s="8"/>
    </row>
    <row r="29" spans="1:10" ht="75.75" thickBot="1" x14ac:dyDescent="0.3">
      <c r="A29" s="1"/>
      <c r="B29" s="23" t="s">
        <v>65</v>
      </c>
      <c r="C29" s="23" t="s">
        <v>44</v>
      </c>
      <c r="D29" s="23" t="s">
        <v>27</v>
      </c>
      <c r="E29" s="31" t="s">
        <v>62</v>
      </c>
      <c r="F29" s="24" t="s">
        <v>37</v>
      </c>
      <c r="G29" s="39">
        <f>120*2</f>
        <v>240</v>
      </c>
      <c r="H29" s="41" t="s">
        <v>50</v>
      </c>
      <c r="I29" s="61" t="s">
        <v>92</v>
      </c>
      <c r="J29" s="40"/>
    </row>
    <row r="30" spans="1:10" ht="15" customHeight="1" x14ac:dyDescent="0.25">
      <c r="A30" s="5"/>
      <c r="B30" s="43">
        <v>5</v>
      </c>
      <c r="C30" s="32"/>
      <c r="D30" s="32"/>
      <c r="E30" s="44" t="s">
        <v>93</v>
      </c>
      <c r="F30" s="34"/>
      <c r="G30" s="35"/>
      <c r="H30" s="36"/>
      <c r="I30" s="37"/>
      <c r="J30" s="38"/>
    </row>
    <row r="31" spans="1:10" ht="63.75" customHeight="1" x14ac:dyDescent="0.25">
      <c r="A31" s="1"/>
      <c r="B31" s="23" t="s">
        <v>66</v>
      </c>
      <c r="C31" s="23" t="s">
        <v>35</v>
      </c>
      <c r="D31" s="23" t="s">
        <v>27</v>
      </c>
      <c r="E31" s="31" t="s">
        <v>59</v>
      </c>
      <c r="F31" s="24" t="s">
        <v>32</v>
      </c>
      <c r="G31" s="39">
        <f>3.5*100</f>
        <v>350</v>
      </c>
      <c r="H31" s="41" t="s">
        <v>47</v>
      </c>
      <c r="I31" s="60" t="s">
        <v>94</v>
      </c>
      <c r="J31" s="8"/>
    </row>
    <row r="32" spans="1:10" ht="75" x14ac:dyDescent="0.25">
      <c r="A32" s="1"/>
      <c r="B32" s="23" t="s">
        <v>67</v>
      </c>
      <c r="C32" s="23" t="s">
        <v>60</v>
      </c>
      <c r="D32" s="23" t="s">
        <v>27</v>
      </c>
      <c r="E32" s="31" t="s">
        <v>61</v>
      </c>
      <c r="F32" s="24" t="s">
        <v>37</v>
      </c>
      <c r="G32" s="39">
        <f>100*2</f>
        <v>200</v>
      </c>
      <c r="H32" s="41" t="s">
        <v>50</v>
      </c>
      <c r="I32" s="61" t="s">
        <v>95</v>
      </c>
      <c r="J32" s="8"/>
    </row>
    <row r="33" spans="1:10" ht="75.75" thickBot="1" x14ac:dyDescent="0.3">
      <c r="A33" s="1"/>
      <c r="B33" s="23" t="s">
        <v>68</v>
      </c>
      <c r="C33" s="23" t="s">
        <v>44</v>
      </c>
      <c r="D33" s="23" t="s">
        <v>27</v>
      </c>
      <c r="E33" s="31" t="s">
        <v>62</v>
      </c>
      <c r="F33" s="24" t="s">
        <v>37</v>
      </c>
      <c r="G33" s="39">
        <f>100*2</f>
        <v>200</v>
      </c>
      <c r="H33" s="41" t="s">
        <v>50</v>
      </c>
      <c r="I33" s="61" t="s">
        <v>95</v>
      </c>
      <c r="J33" s="40"/>
    </row>
    <row r="34" spans="1:10" ht="15" customHeight="1" x14ac:dyDescent="0.25">
      <c r="A34" s="5"/>
      <c r="B34" s="43">
        <v>6</v>
      </c>
      <c r="C34" s="32"/>
      <c r="D34" s="32"/>
      <c r="E34" s="44" t="s">
        <v>96</v>
      </c>
      <c r="F34" s="34"/>
      <c r="G34" s="35"/>
      <c r="H34" s="36"/>
      <c r="I34" s="37"/>
      <c r="J34" s="38"/>
    </row>
    <row r="35" spans="1:10" ht="63.75" customHeight="1" x14ac:dyDescent="0.25">
      <c r="A35" s="1"/>
      <c r="B35" s="23" t="s">
        <v>70</v>
      </c>
      <c r="C35" s="23" t="s">
        <v>35</v>
      </c>
      <c r="D35" s="23" t="s">
        <v>27</v>
      </c>
      <c r="E35" s="31" t="s">
        <v>59</v>
      </c>
      <c r="F35" s="24" t="s">
        <v>32</v>
      </c>
      <c r="G35" s="39">
        <f>3.5*250</f>
        <v>875</v>
      </c>
      <c r="H35" s="41" t="s">
        <v>47</v>
      </c>
      <c r="I35" s="60" t="s">
        <v>97</v>
      </c>
      <c r="J35" s="8"/>
    </row>
    <row r="36" spans="1:10" ht="75" x14ac:dyDescent="0.25">
      <c r="A36" s="1"/>
      <c r="B36" s="23" t="s">
        <v>72</v>
      </c>
      <c r="C36" s="23" t="s">
        <v>60</v>
      </c>
      <c r="D36" s="23" t="s">
        <v>27</v>
      </c>
      <c r="E36" s="31" t="s">
        <v>61</v>
      </c>
      <c r="F36" s="24" t="s">
        <v>37</v>
      </c>
      <c r="G36" s="39">
        <f>250*2</f>
        <v>500</v>
      </c>
      <c r="H36" s="41" t="s">
        <v>50</v>
      </c>
      <c r="I36" s="61" t="s">
        <v>98</v>
      </c>
      <c r="J36" s="8"/>
    </row>
    <row r="37" spans="1:10" ht="75.75" thickBot="1" x14ac:dyDescent="0.3">
      <c r="A37" s="1"/>
      <c r="B37" s="23" t="s">
        <v>99</v>
      </c>
      <c r="C37" s="23" t="s">
        <v>44</v>
      </c>
      <c r="D37" s="23" t="s">
        <v>27</v>
      </c>
      <c r="E37" s="31" t="s">
        <v>62</v>
      </c>
      <c r="F37" s="24" t="s">
        <v>37</v>
      </c>
      <c r="G37" s="39">
        <f>250*2</f>
        <v>500</v>
      </c>
      <c r="H37" s="41" t="s">
        <v>50</v>
      </c>
      <c r="I37" s="61" t="s">
        <v>98</v>
      </c>
      <c r="J37" s="40"/>
    </row>
    <row r="38" spans="1:10" ht="15" customHeight="1" x14ac:dyDescent="0.25">
      <c r="A38" s="5"/>
      <c r="B38" s="43">
        <v>7</v>
      </c>
      <c r="C38" s="32"/>
      <c r="D38" s="32"/>
      <c r="E38" s="44" t="s">
        <v>100</v>
      </c>
      <c r="F38" s="34"/>
      <c r="G38" s="35"/>
      <c r="H38" s="36"/>
      <c r="I38" s="37"/>
      <c r="J38" s="38"/>
    </row>
    <row r="39" spans="1:10" ht="63.75" customHeight="1" x14ac:dyDescent="0.25">
      <c r="A39" s="1"/>
      <c r="B39" s="23" t="s">
        <v>103</v>
      </c>
      <c r="C39" s="23" t="s">
        <v>35</v>
      </c>
      <c r="D39" s="23" t="s">
        <v>27</v>
      </c>
      <c r="E39" s="31" t="s">
        <v>59</v>
      </c>
      <c r="F39" s="24" t="s">
        <v>32</v>
      </c>
      <c r="G39" s="39">
        <f>4.5*700</f>
        <v>3150</v>
      </c>
      <c r="H39" s="41" t="s">
        <v>47</v>
      </c>
      <c r="I39" s="60" t="s">
        <v>101</v>
      </c>
      <c r="J39" s="8"/>
    </row>
    <row r="40" spans="1:10" ht="75" x14ac:dyDescent="0.25">
      <c r="A40" s="1"/>
      <c r="B40" s="23" t="s">
        <v>104</v>
      </c>
      <c r="C40" s="23" t="s">
        <v>60</v>
      </c>
      <c r="D40" s="23" t="s">
        <v>27</v>
      </c>
      <c r="E40" s="31" t="s">
        <v>61</v>
      </c>
      <c r="F40" s="24" t="s">
        <v>37</v>
      </c>
      <c r="G40" s="39">
        <f>700*2</f>
        <v>1400</v>
      </c>
      <c r="H40" s="41" t="s">
        <v>50</v>
      </c>
      <c r="I40" s="61" t="s">
        <v>102</v>
      </c>
      <c r="J40" s="8"/>
    </row>
    <row r="41" spans="1:10" ht="75.75" thickBot="1" x14ac:dyDescent="0.3">
      <c r="A41" s="1"/>
      <c r="B41" s="23" t="s">
        <v>105</v>
      </c>
      <c r="C41" s="23" t="s">
        <v>44</v>
      </c>
      <c r="D41" s="23" t="s">
        <v>27</v>
      </c>
      <c r="E41" s="31" t="s">
        <v>62</v>
      </c>
      <c r="F41" s="24" t="s">
        <v>37</v>
      </c>
      <c r="G41" s="39">
        <f>700*2</f>
        <v>1400</v>
      </c>
      <c r="H41" s="41" t="s">
        <v>50</v>
      </c>
      <c r="I41" s="61" t="s">
        <v>102</v>
      </c>
      <c r="J41" s="40"/>
    </row>
    <row r="42" spans="1:10" ht="15" customHeight="1" x14ac:dyDescent="0.25">
      <c r="A42" s="5"/>
      <c r="B42" s="43">
        <v>8</v>
      </c>
      <c r="C42" s="32"/>
      <c r="D42" s="32"/>
      <c r="E42" s="44" t="s">
        <v>106</v>
      </c>
      <c r="F42" s="34"/>
      <c r="G42" s="35"/>
      <c r="H42" s="36"/>
      <c r="I42" s="37"/>
      <c r="J42" s="38"/>
    </row>
    <row r="43" spans="1:10" ht="63.75" customHeight="1" x14ac:dyDescent="0.25">
      <c r="A43" s="1"/>
      <c r="B43" s="23" t="s">
        <v>107</v>
      </c>
      <c r="C43" s="23" t="s">
        <v>35</v>
      </c>
      <c r="D43" s="23" t="s">
        <v>27</v>
      </c>
      <c r="E43" s="31" t="s">
        <v>59</v>
      </c>
      <c r="F43" s="24" t="s">
        <v>32</v>
      </c>
      <c r="G43" s="39">
        <f>3*700</f>
        <v>2100</v>
      </c>
      <c r="H43" s="41" t="s">
        <v>47</v>
      </c>
      <c r="I43" s="60" t="s">
        <v>110</v>
      </c>
      <c r="J43" s="8"/>
    </row>
    <row r="44" spans="1:10" ht="75" x14ac:dyDescent="0.25">
      <c r="A44" s="1"/>
      <c r="B44" s="23" t="s">
        <v>108</v>
      </c>
      <c r="C44" s="23" t="s">
        <v>60</v>
      </c>
      <c r="D44" s="23" t="s">
        <v>27</v>
      </c>
      <c r="E44" s="31" t="s">
        <v>61</v>
      </c>
      <c r="F44" s="24" t="s">
        <v>37</v>
      </c>
      <c r="G44" s="39">
        <f>700*2</f>
        <v>1400</v>
      </c>
      <c r="H44" s="41" t="s">
        <v>50</v>
      </c>
      <c r="I44" s="61" t="s">
        <v>102</v>
      </c>
      <c r="J44" s="8"/>
    </row>
    <row r="45" spans="1:10" ht="75.75" thickBot="1" x14ac:dyDescent="0.3">
      <c r="A45" s="1"/>
      <c r="B45" s="23" t="s">
        <v>109</v>
      </c>
      <c r="C45" s="23" t="s">
        <v>44</v>
      </c>
      <c r="D45" s="23" t="s">
        <v>27</v>
      </c>
      <c r="E45" s="31" t="s">
        <v>62</v>
      </c>
      <c r="F45" s="24" t="s">
        <v>37</v>
      </c>
      <c r="G45" s="39">
        <f>700*2</f>
        <v>1400</v>
      </c>
      <c r="H45" s="41" t="s">
        <v>50</v>
      </c>
      <c r="I45" s="61" t="s">
        <v>102</v>
      </c>
      <c r="J45" s="40"/>
    </row>
    <row r="46" spans="1:10" ht="15" customHeight="1" thickBot="1" x14ac:dyDescent="0.3">
      <c r="A46" s="5"/>
      <c r="B46" s="43">
        <v>9</v>
      </c>
      <c r="C46" s="32"/>
      <c r="D46" s="32"/>
      <c r="E46" s="44" t="s">
        <v>69</v>
      </c>
      <c r="F46" s="34"/>
      <c r="G46" s="35"/>
      <c r="H46" s="36"/>
      <c r="I46" s="37"/>
      <c r="J46" s="38"/>
    </row>
    <row r="47" spans="1:10" ht="15" customHeight="1" thickBot="1" x14ac:dyDescent="0.3">
      <c r="A47" s="5"/>
      <c r="B47" s="43" t="s">
        <v>111</v>
      </c>
      <c r="C47" s="32"/>
      <c r="D47" s="32"/>
      <c r="E47" s="44" t="s">
        <v>71</v>
      </c>
      <c r="F47" s="34"/>
      <c r="G47" s="35"/>
      <c r="H47" s="36"/>
      <c r="I47" s="37"/>
      <c r="J47" s="38"/>
    </row>
    <row r="48" spans="1:10" ht="15" customHeight="1" x14ac:dyDescent="0.25">
      <c r="A48" s="5"/>
      <c r="B48" s="43" t="s">
        <v>112</v>
      </c>
      <c r="C48" s="32"/>
      <c r="D48" s="32"/>
      <c r="E48" s="44" t="s">
        <v>73</v>
      </c>
      <c r="F48" s="34"/>
      <c r="G48" s="35"/>
      <c r="H48" s="36"/>
      <c r="I48" s="37"/>
      <c r="J48" s="38"/>
    </row>
    <row r="49" spans="1:20" ht="45" x14ac:dyDescent="0.25">
      <c r="A49" s="1"/>
      <c r="B49" s="23" t="s">
        <v>113</v>
      </c>
      <c r="C49" s="23" t="s">
        <v>74</v>
      </c>
      <c r="D49" s="23" t="s">
        <v>27</v>
      </c>
      <c r="E49" s="31" t="s">
        <v>75</v>
      </c>
      <c r="F49" s="24" t="s">
        <v>57</v>
      </c>
      <c r="G49" s="39">
        <f>5440*0.5*0.2</f>
        <v>544</v>
      </c>
      <c r="H49" s="41" t="s">
        <v>80</v>
      </c>
      <c r="I49" s="62" t="s">
        <v>116</v>
      </c>
      <c r="J49" s="40"/>
    </row>
    <row r="50" spans="1:20" ht="45" x14ac:dyDescent="0.25">
      <c r="A50" s="1"/>
      <c r="B50" s="23" t="s">
        <v>114</v>
      </c>
      <c r="C50" s="23" t="s">
        <v>76</v>
      </c>
      <c r="D50" s="23" t="s">
        <v>27</v>
      </c>
      <c r="E50" s="31" t="s">
        <v>77</v>
      </c>
      <c r="F50" s="24" t="s">
        <v>57</v>
      </c>
      <c r="G50" s="39">
        <f>5440*0.5*0.2</f>
        <v>544</v>
      </c>
      <c r="H50" s="42" t="s">
        <v>81</v>
      </c>
      <c r="I50" s="62" t="s">
        <v>116</v>
      </c>
      <c r="J50" s="40"/>
    </row>
    <row r="51" spans="1:20" ht="45.75" thickBot="1" x14ac:dyDescent="0.3">
      <c r="A51" s="1"/>
      <c r="B51" s="23" t="s">
        <v>115</v>
      </c>
      <c r="C51" s="23" t="s">
        <v>78</v>
      </c>
      <c r="D51" s="23" t="s">
        <v>27</v>
      </c>
      <c r="E51" s="31" t="s">
        <v>79</v>
      </c>
      <c r="F51" s="24" t="s">
        <v>57</v>
      </c>
      <c r="G51" s="39">
        <f>5440*0.5*0.2</f>
        <v>544</v>
      </c>
      <c r="H51" s="42" t="s">
        <v>82</v>
      </c>
      <c r="I51" s="62" t="s">
        <v>116</v>
      </c>
      <c r="J51" s="40"/>
    </row>
    <row r="52" spans="1:20" ht="15" customHeight="1" thickBot="1" x14ac:dyDescent="0.3">
      <c r="A52" s="5"/>
      <c r="B52" s="32"/>
      <c r="C52" s="32"/>
      <c r="D52" s="32"/>
      <c r="E52" s="33"/>
      <c r="F52" s="34"/>
      <c r="G52" s="35"/>
      <c r="H52" s="36"/>
      <c r="I52" s="37"/>
      <c r="J52" s="38"/>
    </row>
    <row r="53" spans="1:20" s="1" customFormat="1" x14ac:dyDescent="0.25">
      <c r="A53"/>
      <c r="B53" s="92" t="s">
        <v>117</v>
      </c>
      <c r="C53" s="93"/>
      <c r="D53" s="93"/>
      <c r="E53" s="93"/>
      <c r="F53" s="93"/>
      <c r="G53" s="93"/>
      <c r="H53" s="93"/>
      <c r="I53" s="93"/>
      <c r="J53" s="94"/>
      <c r="K53"/>
      <c r="L53"/>
      <c r="M53"/>
      <c r="N53"/>
      <c r="O53"/>
      <c r="P53"/>
      <c r="Q53"/>
      <c r="R53"/>
      <c r="S53"/>
      <c r="T53"/>
    </row>
    <row r="54" spans="1:20" x14ac:dyDescent="0.25">
      <c r="B54" s="95"/>
      <c r="C54" s="96"/>
      <c r="D54" s="96"/>
      <c r="E54" s="96"/>
      <c r="F54" s="96"/>
      <c r="G54" s="96"/>
      <c r="H54" s="96"/>
      <c r="I54" s="96"/>
      <c r="J54" s="97"/>
    </row>
    <row r="55" spans="1:20" x14ac:dyDescent="0.25">
      <c r="B55" s="45"/>
      <c r="C55" s="51"/>
      <c r="D55" s="51"/>
      <c r="E55" s="51"/>
      <c r="F55" s="56"/>
      <c r="G55" s="57"/>
      <c r="H55" s="51"/>
      <c r="I55" s="53"/>
      <c r="J55" s="54"/>
    </row>
    <row r="56" spans="1:20" x14ac:dyDescent="0.25">
      <c r="B56" s="45"/>
      <c r="C56" s="51"/>
      <c r="D56" s="51"/>
      <c r="E56" s="53"/>
      <c r="F56" s="56"/>
      <c r="G56" s="53"/>
      <c r="H56" s="53"/>
      <c r="I56" s="53"/>
      <c r="J56" s="54"/>
    </row>
    <row r="57" spans="1:20" x14ac:dyDescent="0.25">
      <c r="B57" s="46"/>
      <c r="C57" s="58"/>
      <c r="D57" s="51"/>
      <c r="E57" s="53"/>
      <c r="F57" s="56"/>
      <c r="G57" s="52"/>
      <c r="H57" s="59"/>
      <c r="I57" s="53"/>
      <c r="J57" s="54"/>
    </row>
    <row r="58" spans="1:20" x14ac:dyDescent="0.25">
      <c r="B58" s="45"/>
      <c r="C58" s="51"/>
      <c r="D58" s="51"/>
      <c r="E58" s="91"/>
      <c r="F58" s="91"/>
      <c r="G58" s="52"/>
      <c r="H58" s="53"/>
      <c r="I58" s="53"/>
      <c r="J58" s="54"/>
    </row>
    <row r="59" spans="1:20" x14ac:dyDescent="0.25">
      <c r="B59" s="45"/>
      <c r="C59" s="51"/>
      <c r="D59" s="51"/>
      <c r="E59" s="91"/>
      <c r="F59" s="91"/>
      <c r="G59" s="52"/>
      <c r="H59" s="53"/>
      <c r="I59" s="53"/>
      <c r="J59" s="54"/>
    </row>
    <row r="60" spans="1:20" x14ac:dyDescent="0.25">
      <c r="B60" s="45"/>
      <c r="C60" s="51"/>
      <c r="D60" s="51"/>
      <c r="E60" s="91"/>
      <c r="F60" s="91"/>
      <c r="G60" s="52"/>
      <c r="H60" s="53"/>
      <c r="I60" s="53"/>
      <c r="J60" s="54"/>
    </row>
    <row r="61" spans="1:20" x14ac:dyDescent="0.25">
      <c r="B61" s="45"/>
      <c r="C61" s="51"/>
      <c r="D61" s="51"/>
      <c r="E61" s="91"/>
      <c r="F61" s="91"/>
      <c r="G61" s="91"/>
      <c r="H61" s="91"/>
      <c r="I61" s="53"/>
      <c r="J61" s="54"/>
    </row>
    <row r="62" spans="1:20" x14ac:dyDescent="0.25">
      <c r="B62" s="45"/>
      <c r="C62" s="51"/>
      <c r="D62" s="51"/>
      <c r="E62" s="91"/>
      <c r="F62" s="91"/>
      <c r="G62" s="91"/>
      <c r="H62" s="91"/>
      <c r="I62" s="53"/>
      <c r="J62" s="54"/>
    </row>
    <row r="63" spans="1:20" x14ac:dyDescent="0.25">
      <c r="B63" s="45"/>
      <c r="C63" s="51"/>
      <c r="D63" s="51"/>
      <c r="E63" s="91"/>
      <c r="F63" s="91"/>
      <c r="G63" s="91"/>
      <c r="H63" s="91"/>
      <c r="I63" s="53"/>
      <c r="J63" s="54"/>
    </row>
    <row r="64" spans="1:20" ht="15.75" thickBot="1" x14ac:dyDescent="0.3">
      <c r="B64" s="47"/>
      <c r="C64" s="48"/>
      <c r="D64" s="48"/>
      <c r="E64" s="48"/>
      <c r="F64" s="49"/>
      <c r="G64" s="50"/>
      <c r="H64" s="48"/>
      <c r="I64" s="48"/>
      <c r="J64" s="55"/>
    </row>
  </sheetData>
  <mergeCells count="25">
    <mergeCell ref="E63:F63"/>
    <mergeCell ref="G63:H63"/>
    <mergeCell ref="B53:J53"/>
    <mergeCell ref="E58:F58"/>
    <mergeCell ref="E59:F59"/>
    <mergeCell ref="E60:F60"/>
    <mergeCell ref="E61:F61"/>
    <mergeCell ref="G61:H61"/>
    <mergeCell ref="E62:F62"/>
    <mergeCell ref="G62:H62"/>
    <mergeCell ref="B54:J54"/>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5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2024-03-15T14:04:36Z</cp:lastPrinted>
  <dcterms:created xsi:type="dcterms:W3CDTF">2022-07-05T20:48:01Z</dcterms:created>
  <dcterms:modified xsi:type="dcterms:W3CDTF">2024-03-15T14:06:45Z</dcterms:modified>
</cp:coreProperties>
</file>